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.170\WinBiudz\FORMOS\2026 metai\2026 m. biudžetas\TSP\Patikslintas\TS\"/>
    </mc:Choice>
  </mc:AlternateContent>
  <xr:revisionPtr revIDLastSave="0" documentId="13_ncr:1_{3978C067-7F6C-491A-A59B-FEBD87701E03}" xr6:coauthVersionLast="47" xr6:coauthVersionMax="47" xr10:uidLastSave="{00000000-0000-0000-0000-000000000000}"/>
  <bookViews>
    <workbookView xWindow="28665" yWindow="-135" windowWidth="29070" windowHeight="15750" xr2:uid="{8ED1FAB6-A67E-44C1-B359-DAFC08AB8606}"/>
  </bookViews>
  <sheets>
    <sheet name="įstaigas,programaa,šaltinius" sheetId="1" r:id="rId1"/>
  </sheets>
  <definedNames>
    <definedName name="_xlnm.Print_Titles" localSheetId="0">'įstaigas,programaa,šaltinius'!$7:$8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1" i="1" l="1"/>
  <c r="E345" i="1"/>
  <c r="E329" i="1"/>
  <c r="E325" i="1"/>
  <c r="E322" i="1"/>
  <c r="E318" i="1"/>
  <c r="E313" i="1"/>
  <c r="E311" i="1"/>
  <c r="E308" i="1"/>
  <c r="E302" i="1"/>
  <c r="E299" i="1"/>
  <c r="E296" i="1"/>
  <c r="E291" i="1"/>
  <c r="E289" i="1"/>
  <c r="E286" i="1"/>
  <c r="E281" i="1"/>
  <c r="E279" i="1"/>
  <c r="E276" i="1"/>
  <c r="E272" i="1"/>
  <c r="E270" i="1" s="1"/>
  <c r="E269" i="1"/>
  <c r="E267" i="1"/>
  <c r="E261" i="1"/>
  <c r="E256" i="1"/>
  <c r="E252" i="1"/>
  <c r="E249" i="1"/>
  <c r="E245" i="1"/>
  <c r="E242" i="1"/>
  <c r="E237" i="1"/>
  <c r="E235" i="1"/>
  <c r="E232" i="1"/>
  <c r="E227" i="1"/>
  <c r="E225" i="1"/>
  <c r="E222" i="1"/>
  <c r="E215" i="1"/>
  <c r="E212" i="1"/>
  <c r="E207" i="1"/>
  <c r="E205" i="1"/>
  <c r="E202" i="1"/>
  <c r="E197" i="1"/>
  <c r="E194" i="1"/>
  <c r="E190" i="1"/>
  <c r="E188" i="1"/>
  <c r="E185" i="1"/>
  <c r="E178" i="1"/>
  <c r="E176" i="1"/>
  <c r="E173" i="1"/>
  <c r="E166" i="1"/>
  <c r="E164" i="1"/>
  <c r="E161" i="1"/>
  <c r="E154" i="1"/>
  <c r="E152" i="1"/>
  <c r="E149" i="1"/>
  <c r="E143" i="1"/>
  <c r="E141" i="1"/>
  <c r="E138" i="1"/>
  <c r="E134" i="1"/>
  <c r="E131" i="1"/>
  <c r="E124" i="1"/>
  <c r="E122" i="1"/>
  <c r="E119" i="1"/>
  <c r="E114" i="1"/>
  <c r="E112" i="1"/>
  <c r="E109" i="1"/>
  <c r="E102" i="1"/>
  <c r="E100" i="1"/>
  <c r="E97" i="1"/>
  <c r="E92" i="1"/>
  <c r="E90" i="1"/>
  <c r="E87" i="1"/>
  <c r="E79" i="1"/>
  <c r="E72" i="1"/>
  <c r="E58" i="1"/>
  <c r="E53" i="1"/>
  <c r="E52" i="1"/>
  <c r="E51" i="1"/>
  <c r="E50" i="1"/>
  <c r="E49" i="1"/>
  <c r="E48" i="1"/>
  <c r="E47" i="1"/>
  <c r="E46" i="1"/>
  <c r="E45" i="1"/>
  <c r="E41" i="1"/>
  <c r="E33" i="1"/>
  <c r="E29" i="1"/>
  <c r="E23" i="1"/>
  <c r="E19" i="1"/>
  <c r="E11" i="1"/>
  <c r="E9" i="1" s="1"/>
  <c r="E297" i="1" l="1"/>
  <c r="E319" i="1"/>
  <c r="E213" i="1"/>
  <c r="E88" i="1"/>
  <c r="E174" i="1"/>
  <c r="E287" i="1"/>
  <c r="E120" i="1"/>
  <c r="E186" i="1"/>
  <c r="E132" i="1"/>
  <c r="E162" i="1"/>
  <c r="E139" i="1"/>
  <c r="E309" i="1"/>
  <c r="E277" i="1"/>
  <c r="E250" i="1"/>
  <c r="E203" i="1"/>
  <c r="E12" i="1"/>
  <c r="E98" i="1"/>
  <c r="E150" i="1"/>
  <c r="E262" i="1"/>
  <c r="E243" i="1"/>
  <c r="E326" i="1"/>
  <c r="E195" i="1"/>
  <c r="E233" i="1"/>
  <c r="E303" i="1"/>
  <c r="E223" i="1"/>
  <c r="E110" i="1"/>
  <c r="E330" i="1" l="1"/>
</calcChain>
</file>

<file path=xl/sharedStrings.xml><?xml version="1.0" encoding="utf-8"?>
<sst xmlns="http://schemas.openxmlformats.org/spreadsheetml/2006/main" count="501" uniqueCount="129">
  <si>
    <t>PATVIRTINTA                                                          Tauragės rajono savivaldybės tarybos                     2026 m. vasario      d. sprendimu Nr. 1-                             2 priedas</t>
  </si>
  <si>
    <t>2026 metų Tauragės rajono savivaldybės biudžeto asignavimai pagal programas ir asignavimų valdytojus</t>
  </si>
  <si>
    <t>Eil. Nr.</t>
  </si>
  <si>
    <t xml:space="preserve">Asignavimų valdytojas </t>
  </si>
  <si>
    <t>Programos kodas</t>
  </si>
  <si>
    <t>Šaltinis</t>
  </si>
  <si>
    <t>2026 m. asignavimai tūkst. Eur</t>
  </si>
  <si>
    <t>1.</t>
  </si>
  <si>
    <t>Tauragės r. savivaldybės kontrolės ir audito tarnyba</t>
  </si>
  <si>
    <t>01-Savivaldybės valdymo programa</t>
  </si>
  <si>
    <t>B</t>
  </si>
  <si>
    <t xml:space="preserve">Viso pagal programą: </t>
  </si>
  <si>
    <t>2.</t>
  </si>
  <si>
    <t>Tauragės r. savivaldybės administracija</t>
  </si>
  <si>
    <t>D</t>
  </si>
  <si>
    <t>ES</t>
  </si>
  <si>
    <t>V</t>
  </si>
  <si>
    <t>iš jų:</t>
  </si>
  <si>
    <t>Tauragės r. sav. administracijos Tauragės miesto seniūnija</t>
  </si>
  <si>
    <t>02-Saugesnio miesto programa</t>
  </si>
  <si>
    <t>03-Aplinkos apsaugos programa</t>
  </si>
  <si>
    <t>A</t>
  </si>
  <si>
    <t>C</t>
  </si>
  <si>
    <t>G</t>
  </si>
  <si>
    <t>04-Verslo, turizmo ir žemės reikalų plėtros programa</t>
  </si>
  <si>
    <t>05-Urbanistinės plėtros ir viešosios infrastruktūros gerinimo programa</t>
  </si>
  <si>
    <t>BŽ</t>
  </si>
  <si>
    <t>T</t>
  </si>
  <si>
    <t>06-Būsto plėtros ir turto valdymo programa</t>
  </si>
  <si>
    <t>S</t>
  </si>
  <si>
    <t>Tauragės r. sav. administracijos Batakių seniūnija</t>
  </si>
  <si>
    <t>Tauragės r. sav. administracijos Gaurės seniūnija</t>
  </si>
  <si>
    <t>Tauragės r. sav. administracijos Lauksargių seniūnija</t>
  </si>
  <si>
    <t>Tauragės r. sav. administracijos Mažonų seniūnija</t>
  </si>
  <si>
    <t>Tauragės r. sav. administracijos Skaudvilės seniūnija</t>
  </si>
  <si>
    <t>Tauragės r. sav. administracijos Tauragės seniūnija</t>
  </si>
  <si>
    <t>Tauragės r. sav. administracijos Žygaičių seniūnija</t>
  </si>
  <si>
    <t>07-Sveikatos apsaugos programa</t>
  </si>
  <si>
    <t>08-Kultūros ir sporto ugdymo programa</t>
  </si>
  <si>
    <t>09-Ugdymo kokybės ir mokymosi aplinkos užtikrinimo programa</t>
  </si>
  <si>
    <t>K</t>
  </si>
  <si>
    <t>10-Socialinės paramos įgyvendinimo programa</t>
  </si>
  <si>
    <t>3.</t>
  </si>
  <si>
    <t>Tauragės "Versmės" gimnazija</t>
  </si>
  <si>
    <t>4.</t>
  </si>
  <si>
    <t>Tauragės r. Skaudvilės gimnazija</t>
  </si>
  <si>
    <t>5.</t>
  </si>
  <si>
    <t>Tauragės r. Žygaičių gimnazija</t>
  </si>
  <si>
    <t>6.</t>
  </si>
  <si>
    <t>Tauragės Žalgirių gimnazija</t>
  </si>
  <si>
    <t>7.</t>
  </si>
  <si>
    <t>Tauragės suaugusiųjų mokymo centras</t>
  </si>
  <si>
    <t>8.</t>
  </si>
  <si>
    <t>Tauragės "Aušros" progimnazija</t>
  </si>
  <si>
    <t>9.</t>
  </si>
  <si>
    <t>Tauragės Jovarų pagrindinė mokykla</t>
  </si>
  <si>
    <t>10.</t>
  </si>
  <si>
    <t>Tauragės Martyno Mažvydo progimnazija</t>
  </si>
  <si>
    <t>11.</t>
  </si>
  <si>
    <t>Tauragės "Šaltinio" progimnazija</t>
  </si>
  <si>
    <t>12.</t>
  </si>
  <si>
    <t>Tauragės Tarailių progimnazija</t>
  </si>
  <si>
    <t>13.</t>
  </si>
  <si>
    <t>Tauragės švietimo centras</t>
  </si>
  <si>
    <t>14.</t>
  </si>
  <si>
    <t>Tauragės lopšelis-darželis "Ąžuoliukas"</t>
  </si>
  <si>
    <t>15.</t>
  </si>
  <si>
    <t>Tauragės šeimos gerovės centras</t>
  </si>
  <si>
    <t>16.</t>
  </si>
  <si>
    <t>Tauragės lopšelis-darželis "Pušelė"</t>
  </si>
  <si>
    <t>17.</t>
  </si>
  <si>
    <t>Tauragės lopšelis-darželis "Žvaigždutė"</t>
  </si>
  <si>
    <t>18.</t>
  </si>
  <si>
    <t>Tauragės r. sav. Birutės Baltrušaitytės viešoji biblioteka</t>
  </si>
  <si>
    <t>19.</t>
  </si>
  <si>
    <t>Tauragės sporto centras</t>
  </si>
  <si>
    <t>20.</t>
  </si>
  <si>
    <t>Tauragės rajono savivaldybės priešgaisrinė tarnyba</t>
  </si>
  <si>
    <t>21.</t>
  </si>
  <si>
    <t>Lauksargių globos namai</t>
  </si>
  <si>
    <t>22.</t>
  </si>
  <si>
    <t>Tauragės r. "Karšuvos" mokykla</t>
  </si>
  <si>
    <t>23.</t>
  </si>
  <si>
    <t>Tauragės lopšelis-darželis "Kodėlčius"</t>
  </si>
  <si>
    <t>24.</t>
  </si>
  <si>
    <t>Tauragės krašto muziejus "Santaka"</t>
  </si>
  <si>
    <t>25.</t>
  </si>
  <si>
    <t>Tauragės rajono savivaldybės visuomenės sveikatos biuras</t>
  </si>
  <si>
    <t>26.</t>
  </si>
  <si>
    <t>Tauragės meno mokykla</t>
  </si>
  <si>
    <t>27.</t>
  </si>
  <si>
    <t>Tauragės kultūros centras</t>
  </si>
  <si>
    <t>28.</t>
  </si>
  <si>
    <t>Skaudvilės kultūros centras</t>
  </si>
  <si>
    <t>IŠ VISO:</t>
  </si>
  <si>
    <t>Programa</t>
  </si>
  <si>
    <t>Pavadinimas</t>
  </si>
  <si>
    <t>01</t>
  </si>
  <si>
    <t>Savivaldybės valdymo programa</t>
  </si>
  <si>
    <t>02</t>
  </si>
  <si>
    <t>Saugesnio miesto programa</t>
  </si>
  <si>
    <t>03</t>
  </si>
  <si>
    <t>Aplinkos apsaugos programa</t>
  </si>
  <si>
    <t>04</t>
  </si>
  <si>
    <t>Verslo, turizmo ir žemės reikalų plėtros programa</t>
  </si>
  <si>
    <t>05</t>
  </si>
  <si>
    <t xml:space="preserve">Urbanistinės plėtros ir viešosios infrastruktūros gerinimo programa </t>
  </si>
  <si>
    <t>06</t>
  </si>
  <si>
    <t>Būsto plėtros ir turto valdymo programa</t>
  </si>
  <si>
    <t>07</t>
  </si>
  <si>
    <t>Sveikatos apsaugos programa</t>
  </si>
  <si>
    <t>08</t>
  </si>
  <si>
    <t>Kultūros ir sporto ugdymo programa</t>
  </si>
  <si>
    <t>09</t>
  </si>
  <si>
    <t>Ugdymo kokybės ir mokymosi aplinkos užtikrinimo programa</t>
  </si>
  <si>
    <t>10</t>
  </si>
  <si>
    <t>Socialinės paramos įgyvendinimo programa</t>
  </si>
  <si>
    <t>Finansavimo Šaltinis</t>
  </si>
  <si>
    <t>Skolintos lėšos</t>
  </si>
  <si>
    <t>Savarankiškoms funkcijoms atlikti (Savivaldybės biudžeto lėšos)</t>
  </si>
  <si>
    <t>Savarankiškoms funkcijoms atlikti (Žemės pardavimo lėšos)</t>
  </si>
  <si>
    <t>Savarankiškoms funkcijoms atlikti (Vietinės rinkliavos už atliekų tvarkymą lėšos)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</si>
  <si>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</si>
  <si>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</si>
  <si>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</si>
  <si>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Mokymo lėšos</t>
  </si>
  <si>
    <t>Surinktų pajamų už teikiamas paslaugas lėšos</t>
  </si>
  <si>
    <t>Specialios tikslinės dotacijos lėšos</t>
  </si>
  <si>
    <t>Europos Sąjungos ir kitos finansinės paramos lėšos (Projektams skirtos valstybės lėšos)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</si>
</sst>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  <font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b/>
      <sz val="12"/>
      <color theme="1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right" vertical="center" wrapText="1" indent="2"/>
    </xf>
    <xf numFmtId="164" fontId="2" fillId="0" borderId="2" xfId="0" applyNumberFormat="1" applyFont="1" applyBorder="1" applyAlignment="1">
      <alignment horizontal="right" vertical="center" wrapText="1" indent="2"/>
    </xf>
    <xf numFmtId="164" fontId="2" fillId="5" borderId="2" xfId="0" applyNumberFormat="1" applyFont="1" applyFill="1" applyBorder="1" applyAlignment="1">
      <alignment horizontal="right" vertical="center" wrapText="1" indent="2"/>
    </xf>
    <xf numFmtId="164" fontId="1" fillId="0" borderId="2" xfId="0" applyNumberFormat="1" applyFont="1" applyBorder="1" applyAlignment="1">
      <alignment horizontal="right" vertical="center" wrapText="1" indent="2"/>
    </xf>
    <xf numFmtId="164" fontId="2" fillId="0" borderId="2" xfId="0" applyNumberFormat="1" applyFont="1" applyBorder="1" applyAlignment="1">
      <alignment horizontal="right" vertical="center" indent="2"/>
    </xf>
    <xf numFmtId="164" fontId="1" fillId="0" borderId="2" xfId="0" applyNumberFormat="1" applyFont="1" applyBorder="1" applyAlignment="1">
      <alignment horizontal="right" vertical="center" indent="2"/>
    </xf>
    <xf numFmtId="164" fontId="2" fillId="6" borderId="2" xfId="0" applyNumberFormat="1" applyFont="1" applyFill="1" applyBorder="1" applyAlignment="1">
      <alignment horizontal="right" vertical="center" wrapText="1" indent="2"/>
    </xf>
    <xf numFmtId="164" fontId="2" fillId="6" borderId="2" xfId="0" applyNumberFormat="1" applyFont="1" applyFill="1" applyBorder="1" applyAlignment="1">
      <alignment horizontal="right" vertical="center" indent="2"/>
    </xf>
    <xf numFmtId="0" fontId="3" fillId="0" borderId="2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2" xfId="0" quotePrefix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6" borderId="0" xfId="0" applyFont="1" applyFill="1" applyAlignment="1">
      <alignment horizontal="left" vertical="center"/>
    </xf>
  </cellXfs>
  <cellStyles count="2">
    <cellStyle name="Įprastas" xfId="0" builtinId="0"/>
    <cellStyle name="Įprastas 2 2" xfId="1" xr:uid="{613F21AB-0272-41D6-859B-08E65EE89C99}"/>
  </cellStyles>
  <dxfs count="1">
    <dxf>
      <numFmt numFmtId="16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04A13-A60E-480B-936C-11ACB87C4403}">
  <sheetPr>
    <tabColor theme="7" tint="0.79998168889431442"/>
  </sheetPr>
  <dimension ref="A1:AF1010"/>
  <sheetViews>
    <sheetView showZeros="0" tabSelected="1" workbookViewId="0">
      <selection activeCell="N1009" sqref="N1009"/>
    </sheetView>
  </sheetViews>
  <sheetFormatPr defaultRowHeight="14.25" x14ac:dyDescent="0.25"/>
  <cols>
    <col min="1" max="1" width="4.5703125" style="7" customWidth="1"/>
    <col min="2" max="2" width="13.7109375" style="8" customWidth="1"/>
    <col min="3" max="3" width="42" style="3" customWidth="1"/>
    <col min="4" max="4" width="7.5703125" style="4" customWidth="1"/>
    <col min="5" max="5" width="31.85546875" style="5" customWidth="1"/>
    <col min="6" max="229" width="9.140625" style="5"/>
    <col min="230" max="230" width="5.5703125" style="5" customWidth="1"/>
    <col min="231" max="231" width="10.42578125" style="5" customWidth="1"/>
    <col min="232" max="232" width="35.28515625" style="5" customWidth="1"/>
    <col min="233" max="233" width="7.28515625" style="5" customWidth="1"/>
    <col min="234" max="234" width="10" style="5" customWidth="1"/>
    <col min="235" max="235" width="10.140625" style="5" customWidth="1"/>
    <col min="236" max="236" width="10.28515625" style="5" customWidth="1"/>
    <col min="237" max="237" width="10.140625" style="5" customWidth="1"/>
    <col min="238" max="238" width="10.42578125" style="5" customWidth="1"/>
    <col min="239" max="239" width="9.140625" style="5"/>
    <col min="240" max="240" width="10" style="5" customWidth="1"/>
    <col min="241" max="241" width="9.85546875" style="5" customWidth="1"/>
    <col min="242" max="242" width="10.5703125" style="5" customWidth="1"/>
    <col min="243" max="243" width="9.140625" style="5"/>
    <col min="244" max="244" width="9.7109375" style="5" customWidth="1"/>
    <col min="245" max="245" width="10" style="5" customWidth="1"/>
    <col min="246" max="246" width="11.140625" style="5" customWidth="1"/>
    <col min="247" max="247" width="9.140625" style="5"/>
    <col min="248" max="248" width="10" style="5" customWidth="1"/>
    <col min="249" max="249" width="9.5703125" style="5" customWidth="1"/>
    <col min="250" max="250" width="11" style="5" customWidth="1"/>
    <col min="251" max="251" width="9.140625" style="5"/>
    <col min="252" max="252" width="9.7109375" style="5" customWidth="1"/>
    <col min="253" max="253" width="9.140625" style="5"/>
    <col min="254" max="254" width="10.7109375" style="5" customWidth="1"/>
    <col min="255" max="255" width="9.140625" style="5"/>
    <col min="256" max="257" width="9.85546875" style="5" customWidth="1"/>
    <col min="258" max="258" width="10.28515625" style="5" customWidth="1"/>
    <col min="259" max="259" width="9.140625" style="5"/>
    <col min="260" max="260" width="9.42578125" style="5" customWidth="1"/>
    <col min="261" max="261" width="10" style="5" customWidth="1"/>
    <col min="262" max="485" width="9.140625" style="5"/>
    <col min="486" max="486" width="5.5703125" style="5" customWidth="1"/>
    <col min="487" max="487" width="10.42578125" style="5" customWidth="1"/>
    <col min="488" max="488" width="35.28515625" style="5" customWidth="1"/>
    <col min="489" max="489" width="7.28515625" style="5" customWidth="1"/>
    <col min="490" max="490" width="10" style="5" customWidth="1"/>
    <col min="491" max="491" width="10.140625" style="5" customWidth="1"/>
    <col min="492" max="492" width="10.28515625" style="5" customWidth="1"/>
    <col min="493" max="493" width="10.140625" style="5" customWidth="1"/>
    <col min="494" max="494" width="10.42578125" style="5" customWidth="1"/>
    <col min="495" max="495" width="9.140625" style="5"/>
    <col min="496" max="496" width="10" style="5" customWidth="1"/>
    <col min="497" max="497" width="9.85546875" style="5" customWidth="1"/>
    <col min="498" max="498" width="10.5703125" style="5" customWidth="1"/>
    <col min="499" max="499" width="9.140625" style="5"/>
    <col min="500" max="500" width="9.7109375" style="5" customWidth="1"/>
    <col min="501" max="501" width="10" style="5" customWidth="1"/>
    <col min="502" max="502" width="11.140625" style="5" customWidth="1"/>
    <col min="503" max="503" width="9.140625" style="5"/>
    <col min="504" max="504" width="10" style="5" customWidth="1"/>
    <col min="505" max="505" width="9.5703125" style="5" customWidth="1"/>
    <col min="506" max="506" width="11" style="5" customWidth="1"/>
    <col min="507" max="507" width="9.140625" style="5"/>
    <col min="508" max="508" width="9.7109375" style="5" customWidth="1"/>
    <col min="509" max="509" width="9.140625" style="5"/>
    <col min="510" max="510" width="10.7109375" style="5" customWidth="1"/>
    <col min="511" max="511" width="9.140625" style="5"/>
    <col min="512" max="513" width="9.85546875" style="5" customWidth="1"/>
    <col min="514" max="514" width="10.28515625" style="5" customWidth="1"/>
    <col min="515" max="515" width="9.140625" style="5"/>
    <col min="516" max="516" width="9.42578125" style="5" customWidth="1"/>
    <col min="517" max="517" width="10" style="5" customWidth="1"/>
    <col min="518" max="741" width="9.140625" style="5"/>
    <col min="742" max="742" width="5.5703125" style="5" customWidth="1"/>
    <col min="743" max="743" width="10.42578125" style="5" customWidth="1"/>
    <col min="744" max="744" width="35.28515625" style="5" customWidth="1"/>
    <col min="745" max="745" width="7.28515625" style="5" customWidth="1"/>
    <col min="746" max="746" width="10" style="5" customWidth="1"/>
    <col min="747" max="747" width="10.140625" style="5" customWidth="1"/>
    <col min="748" max="748" width="10.28515625" style="5" customWidth="1"/>
    <col min="749" max="749" width="10.140625" style="5" customWidth="1"/>
    <col min="750" max="750" width="10.42578125" style="5" customWidth="1"/>
    <col min="751" max="751" width="9.140625" style="5"/>
    <col min="752" max="752" width="10" style="5" customWidth="1"/>
    <col min="753" max="753" width="9.85546875" style="5" customWidth="1"/>
    <col min="754" max="754" width="10.5703125" style="5" customWidth="1"/>
    <col min="755" max="755" width="9.140625" style="5"/>
    <col min="756" max="756" width="9.7109375" style="5" customWidth="1"/>
    <col min="757" max="757" width="10" style="5" customWidth="1"/>
    <col min="758" max="758" width="11.140625" style="5" customWidth="1"/>
    <col min="759" max="759" width="9.140625" style="5"/>
    <col min="760" max="760" width="10" style="5" customWidth="1"/>
    <col min="761" max="761" width="9.5703125" style="5" customWidth="1"/>
    <col min="762" max="762" width="11" style="5" customWidth="1"/>
    <col min="763" max="763" width="9.140625" style="5"/>
    <col min="764" max="764" width="9.7109375" style="5" customWidth="1"/>
    <col min="765" max="765" width="9.140625" style="5"/>
    <col min="766" max="766" width="10.7109375" style="5" customWidth="1"/>
    <col min="767" max="767" width="9.140625" style="5"/>
    <col min="768" max="769" width="9.85546875" style="5" customWidth="1"/>
    <col min="770" max="770" width="10.28515625" style="5" customWidth="1"/>
    <col min="771" max="771" width="9.140625" style="5"/>
    <col min="772" max="772" width="9.42578125" style="5" customWidth="1"/>
    <col min="773" max="773" width="10" style="5" customWidth="1"/>
    <col min="774" max="997" width="9.140625" style="5"/>
    <col min="998" max="998" width="5.5703125" style="5" customWidth="1"/>
    <col min="999" max="999" width="10.42578125" style="5" customWidth="1"/>
    <col min="1000" max="1000" width="35.28515625" style="5" customWidth="1"/>
    <col min="1001" max="1001" width="7.28515625" style="5" customWidth="1"/>
    <col min="1002" max="1002" width="10" style="5" customWidth="1"/>
    <col min="1003" max="1003" width="10.140625" style="5" customWidth="1"/>
    <col min="1004" max="1004" width="10.28515625" style="5" customWidth="1"/>
    <col min="1005" max="1005" width="10.140625" style="5" customWidth="1"/>
    <col min="1006" max="1006" width="10.42578125" style="5" customWidth="1"/>
    <col min="1007" max="1007" width="9.140625" style="5"/>
    <col min="1008" max="1008" width="10" style="5" customWidth="1"/>
    <col min="1009" max="1009" width="9.85546875" style="5" customWidth="1"/>
    <col min="1010" max="1010" width="10.5703125" style="5" customWidth="1"/>
    <col min="1011" max="1011" width="9.140625" style="5"/>
    <col min="1012" max="1012" width="9.7109375" style="5" customWidth="1"/>
    <col min="1013" max="1013" width="10" style="5" customWidth="1"/>
    <col min="1014" max="1014" width="11.140625" style="5" customWidth="1"/>
    <col min="1015" max="1015" width="9.140625" style="5"/>
    <col min="1016" max="1016" width="10" style="5" customWidth="1"/>
    <col min="1017" max="1017" width="9.5703125" style="5" customWidth="1"/>
    <col min="1018" max="1018" width="11" style="5" customWidth="1"/>
    <col min="1019" max="1019" width="9.140625" style="5"/>
    <col min="1020" max="1020" width="9.7109375" style="5" customWidth="1"/>
    <col min="1021" max="1021" width="9.140625" style="5"/>
    <col min="1022" max="1022" width="10.7109375" style="5" customWidth="1"/>
    <col min="1023" max="1023" width="9.140625" style="5"/>
    <col min="1024" max="1025" width="9.85546875" style="5" customWidth="1"/>
    <col min="1026" max="1026" width="10.28515625" style="5" customWidth="1"/>
    <col min="1027" max="1027" width="9.140625" style="5"/>
    <col min="1028" max="1028" width="9.42578125" style="5" customWidth="1"/>
    <col min="1029" max="1029" width="10" style="5" customWidth="1"/>
    <col min="1030" max="1253" width="9.140625" style="5"/>
    <col min="1254" max="1254" width="5.5703125" style="5" customWidth="1"/>
    <col min="1255" max="1255" width="10.42578125" style="5" customWidth="1"/>
    <col min="1256" max="1256" width="35.28515625" style="5" customWidth="1"/>
    <col min="1257" max="1257" width="7.28515625" style="5" customWidth="1"/>
    <col min="1258" max="1258" width="10" style="5" customWidth="1"/>
    <col min="1259" max="1259" width="10.140625" style="5" customWidth="1"/>
    <col min="1260" max="1260" width="10.28515625" style="5" customWidth="1"/>
    <col min="1261" max="1261" width="10.140625" style="5" customWidth="1"/>
    <col min="1262" max="1262" width="10.42578125" style="5" customWidth="1"/>
    <col min="1263" max="1263" width="9.140625" style="5"/>
    <col min="1264" max="1264" width="10" style="5" customWidth="1"/>
    <col min="1265" max="1265" width="9.85546875" style="5" customWidth="1"/>
    <col min="1266" max="1266" width="10.5703125" style="5" customWidth="1"/>
    <col min="1267" max="1267" width="9.140625" style="5"/>
    <col min="1268" max="1268" width="9.7109375" style="5" customWidth="1"/>
    <col min="1269" max="1269" width="10" style="5" customWidth="1"/>
    <col min="1270" max="1270" width="11.140625" style="5" customWidth="1"/>
    <col min="1271" max="1271" width="9.140625" style="5"/>
    <col min="1272" max="1272" width="10" style="5" customWidth="1"/>
    <col min="1273" max="1273" width="9.5703125" style="5" customWidth="1"/>
    <col min="1274" max="1274" width="11" style="5" customWidth="1"/>
    <col min="1275" max="1275" width="9.140625" style="5"/>
    <col min="1276" max="1276" width="9.7109375" style="5" customWidth="1"/>
    <col min="1277" max="1277" width="9.140625" style="5"/>
    <col min="1278" max="1278" width="10.7109375" style="5" customWidth="1"/>
    <col min="1279" max="1279" width="9.140625" style="5"/>
    <col min="1280" max="1281" width="9.85546875" style="5" customWidth="1"/>
    <col min="1282" max="1282" width="10.28515625" style="5" customWidth="1"/>
    <col min="1283" max="1283" width="9.140625" style="5"/>
    <col min="1284" max="1284" width="9.42578125" style="5" customWidth="1"/>
    <col min="1285" max="1285" width="10" style="5" customWidth="1"/>
    <col min="1286" max="1509" width="9.140625" style="5"/>
    <col min="1510" max="1510" width="5.5703125" style="5" customWidth="1"/>
    <col min="1511" max="1511" width="10.42578125" style="5" customWidth="1"/>
    <col min="1512" max="1512" width="35.28515625" style="5" customWidth="1"/>
    <col min="1513" max="1513" width="7.28515625" style="5" customWidth="1"/>
    <col min="1514" max="1514" width="10" style="5" customWidth="1"/>
    <col min="1515" max="1515" width="10.140625" style="5" customWidth="1"/>
    <col min="1516" max="1516" width="10.28515625" style="5" customWidth="1"/>
    <col min="1517" max="1517" width="10.140625" style="5" customWidth="1"/>
    <col min="1518" max="1518" width="10.42578125" style="5" customWidth="1"/>
    <col min="1519" max="1519" width="9.140625" style="5"/>
    <col min="1520" max="1520" width="10" style="5" customWidth="1"/>
    <col min="1521" max="1521" width="9.85546875" style="5" customWidth="1"/>
    <col min="1522" max="1522" width="10.5703125" style="5" customWidth="1"/>
    <col min="1523" max="1523" width="9.140625" style="5"/>
    <col min="1524" max="1524" width="9.7109375" style="5" customWidth="1"/>
    <col min="1525" max="1525" width="10" style="5" customWidth="1"/>
    <col min="1526" max="1526" width="11.140625" style="5" customWidth="1"/>
    <col min="1527" max="1527" width="9.140625" style="5"/>
    <col min="1528" max="1528" width="10" style="5" customWidth="1"/>
    <col min="1529" max="1529" width="9.5703125" style="5" customWidth="1"/>
    <col min="1530" max="1530" width="11" style="5" customWidth="1"/>
    <col min="1531" max="1531" width="9.140625" style="5"/>
    <col min="1532" max="1532" width="9.7109375" style="5" customWidth="1"/>
    <col min="1533" max="1533" width="9.140625" style="5"/>
    <col min="1534" max="1534" width="10.7109375" style="5" customWidth="1"/>
    <col min="1535" max="1535" width="9.140625" style="5"/>
    <col min="1536" max="1537" width="9.85546875" style="5" customWidth="1"/>
    <col min="1538" max="1538" width="10.28515625" style="5" customWidth="1"/>
    <col min="1539" max="1539" width="9.140625" style="5"/>
    <col min="1540" max="1540" width="9.42578125" style="5" customWidth="1"/>
    <col min="1541" max="1541" width="10" style="5" customWidth="1"/>
    <col min="1542" max="1765" width="9.140625" style="5"/>
    <col min="1766" max="1766" width="5.5703125" style="5" customWidth="1"/>
    <col min="1767" max="1767" width="10.42578125" style="5" customWidth="1"/>
    <col min="1768" max="1768" width="35.28515625" style="5" customWidth="1"/>
    <col min="1769" max="1769" width="7.28515625" style="5" customWidth="1"/>
    <col min="1770" max="1770" width="10" style="5" customWidth="1"/>
    <col min="1771" max="1771" width="10.140625" style="5" customWidth="1"/>
    <col min="1772" max="1772" width="10.28515625" style="5" customWidth="1"/>
    <col min="1773" max="1773" width="10.140625" style="5" customWidth="1"/>
    <col min="1774" max="1774" width="10.42578125" style="5" customWidth="1"/>
    <col min="1775" max="1775" width="9.140625" style="5"/>
    <col min="1776" max="1776" width="10" style="5" customWidth="1"/>
    <col min="1777" max="1777" width="9.85546875" style="5" customWidth="1"/>
    <col min="1778" max="1778" width="10.5703125" style="5" customWidth="1"/>
    <col min="1779" max="1779" width="9.140625" style="5"/>
    <col min="1780" max="1780" width="9.7109375" style="5" customWidth="1"/>
    <col min="1781" max="1781" width="10" style="5" customWidth="1"/>
    <col min="1782" max="1782" width="11.140625" style="5" customWidth="1"/>
    <col min="1783" max="1783" width="9.140625" style="5"/>
    <col min="1784" max="1784" width="10" style="5" customWidth="1"/>
    <col min="1785" max="1785" width="9.5703125" style="5" customWidth="1"/>
    <col min="1786" max="1786" width="11" style="5" customWidth="1"/>
    <col min="1787" max="1787" width="9.140625" style="5"/>
    <col min="1788" max="1788" width="9.7109375" style="5" customWidth="1"/>
    <col min="1789" max="1789" width="9.140625" style="5"/>
    <col min="1790" max="1790" width="10.7109375" style="5" customWidth="1"/>
    <col min="1791" max="1791" width="9.140625" style="5"/>
    <col min="1792" max="1793" width="9.85546875" style="5" customWidth="1"/>
    <col min="1794" max="1794" width="10.28515625" style="5" customWidth="1"/>
    <col min="1795" max="1795" width="9.140625" style="5"/>
    <col min="1796" max="1796" width="9.42578125" style="5" customWidth="1"/>
    <col min="1797" max="1797" width="10" style="5" customWidth="1"/>
    <col min="1798" max="2021" width="9.140625" style="5"/>
    <col min="2022" max="2022" width="5.5703125" style="5" customWidth="1"/>
    <col min="2023" max="2023" width="10.42578125" style="5" customWidth="1"/>
    <col min="2024" max="2024" width="35.28515625" style="5" customWidth="1"/>
    <col min="2025" max="2025" width="7.28515625" style="5" customWidth="1"/>
    <col min="2026" max="2026" width="10" style="5" customWidth="1"/>
    <col min="2027" max="2027" width="10.140625" style="5" customWidth="1"/>
    <col min="2028" max="2028" width="10.28515625" style="5" customWidth="1"/>
    <col min="2029" max="2029" width="10.140625" style="5" customWidth="1"/>
    <col min="2030" max="2030" width="10.42578125" style="5" customWidth="1"/>
    <col min="2031" max="2031" width="9.140625" style="5"/>
    <col min="2032" max="2032" width="10" style="5" customWidth="1"/>
    <col min="2033" max="2033" width="9.85546875" style="5" customWidth="1"/>
    <col min="2034" max="2034" width="10.5703125" style="5" customWidth="1"/>
    <col min="2035" max="2035" width="9.140625" style="5"/>
    <col min="2036" max="2036" width="9.7109375" style="5" customWidth="1"/>
    <col min="2037" max="2037" width="10" style="5" customWidth="1"/>
    <col min="2038" max="2038" width="11.140625" style="5" customWidth="1"/>
    <col min="2039" max="2039" width="9.140625" style="5"/>
    <col min="2040" max="2040" width="10" style="5" customWidth="1"/>
    <col min="2041" max="2041" width="9.5703125" style="5" customWidth="1"/>
    <col min="2042" max="2042" width="11" style="5" customWidth="1"/>
    <col min="2043" max="2043" width="9.140625" style="5"/>
    <col min="2044" max="2044" width="9.7109375" style="5" customWidth="1"/>
    <col min="2045" max="2045" width="9.140625" style="5"/>
    <col min="2046" max="2046" width="10.7109375" style="5" customWidth="1"/>
    <col min="2047" max="2047" width="9.140625" style="5"/>
    <col min="2048" max="2049" width="9.85546875" style="5" customWidth="1"/>
    <col min="2050" max="2050" width="10.28515625" style="5" customWidth="1"/>
    <col min="2051" max="2051" width="9.140625" style="5"/>
    <col min="2052" max="2052" width="9.42578125" style="5" customWidth="1"/>
    <col min="2053" max="2053" width="10" style="5" customWidth="1"/>
    <col min="2054" max="2277" width="9.140625" style="5"/>
    <col min="2278" max="2278" width="5.5703125" style="5" customWidth="1"/>
    <col min="2279" max="2279" width="10.42578125" style="5" customWidth="1"/>
    <col min="2280" max="2280" width="35.28515625" style="5" customWidth="1"/>
    <col min="2281" max="2281" width="7.28515625" style="5" customWidth="1"/>
    <col min="2282" max="2282" width="10" style="5" customWidth="1"/>
    <col min="2283" max="2283" width="10.140625" style="5" customWidth="1"/>
    <col min="2284" max="2284" width="10.28515625" style="5" customWidth="1"/>
    <col min="2285" max="2285" width="10.140625" style="5" customWidth="1"/>
    <col min="2286" max="2286" width="10.42578125" style="5" customWidth="1"/>
    <col min="2287" max="2287" width="9.140625" style="5"/>
    <col min="2288" max="2288" width="10" style="5" customWidth="1"/>
    <col min="2289" max="2289" width="9.85546875" style="5" customWidth="1"/>
    <col min="2290" max="2290" width="10.5703125" style="5" customWidth="1"/>
    <col min="2291" max="2291" width="9.140625" style="5"/>
    <col min="2292" max="2292" width="9.7109375" style="5" customWidth="1"/>
    <col min="2293" max="2293" width="10" style="5" customWidth="1"/>
    <col min="2294" max="2294" width="11.140625" style="5" customWidth="1"/>
    <col min="2295" max="2295" width="9.140625" style="5"/>
    <col min="2296" max="2296" width="10" style="5" customWidth="1"/>
    <col min="2297" max="2297" width="9.5703125" style="5" customWidth="1"/>
    <col min="2298" max="2298" width="11" style="5" customWidth="1"/>
    <col min="2299" max="2299" width="9.140625" style="5"/>
    <col min="2300" max="2300" width="9.7109375" style="5" customWidth="1"/>
    <col min="2301" max="2301" width="9.140625" style="5"/>
    <col min="2302" max="2302" width="10.7109375" style="5" customWidth="1"/>
    <col min="2303" max="2303" width="9.140625" style="5"/>
    <col min="2304" max="2305" width="9.85546875" style="5" customWidth="1"/>
    <col min="2306" max="2306" width="10.28515625" style="5" customWidth="1"/>
    <col min="2307" max="2307" width="9.140625" style="5"/>
    <col min="2308" max="2308" width="9.42578125" style="5" customWidth="1"/>
    <col min="2309" max="2309" width="10" style="5" customWidth="1"/>
    <col min="2310" max="2533" width="9.140625" style="5"/>
    <col min="2534" max="2534" width="5.5703125" style="5" customWidth="1"/>
    <col min="2535" max="2535" width="10.42578125" style="5" customWidth="1"/>
    <col min="2536" max="2536" width="35.28515625" style="5" customWidth="1"/>
    <col min="2537" max="2537" width="7.28515625" style="5" customWidth="1"/>
    <col min="2538" max="2538" width="10" style="5" customWidth="1"/>
    <col min="2539" max="2539" width="10.140625" style="5" customWidth="1"/>
    <col min="2540" max="2540" width="10.28515625" style="5" customWidth="1"/>
    <col min="2541" max="2541" width="10.140625" style="5" customWidth="1"/>
    <col min="2542" max="2542" width="10.42578125" style="5" customWidth="1"/>
    <col min="2543" max="2543" width="9.140625" style="5"/>
    <col min="2544" max="2544" width="10" style="5" customWidth="1"/>
    <col min="2545" max="2545" width="9.85546875" style="5" customWidth="1"/>
    <col min="2546" max="2546" width="10.5703125" style="5" customWidth="1"/>
    <col min="2547" max="2547" width="9.140625" style="5"/>
    <col min="2548" max="2548" width="9.7109375" style="5" customWidth="1"/>
    <col min="2549" max="2549" width="10" style="5" customWidth="1"/>
    <col min="2550" max="2550" width="11.140625" style="5" customWidth="1"/>
    <col min="2551" max="2551" width="9.140625" style="5"/>
    <col min="2552" max="2552" width="10" style="5" customWidth="1"/>
    <col min="2553" max="2553" width="9.5703125" style="5" customWidth="1"/>
    <col min="2554" max="2554" width="11" style="5" customWidth="1"/>
    <col min="2555" max="2555" width="9.140625" style="5"/>
    <col min="2556" max="2556" width="9.7109375" style="5" customWidth="1"/>
    <col min="2557" max="2557" width="9.140625" style="5"/>
    <col min="2558" max="2558" width="10.7109375" style="5" customWidth="1"/>
    <col min="2559" max="2559" width="9.140625" style="5"/>
    <col min="2560" max="2561" width="9.85546875" style="5" customWidth="1"/>
    <col min="2562" max="2562" width="10.28515625" style="5" customWidth="1"/>
    <col min="2563" max="2563" width="9.140625" style="5"/>
    <col min="2564" max="2564" width="9.42578125" style="5" customWidth="1"/>
    <col min="2565" max="2565" width="10" style="5" customWidth="1"/>
    <col min="2566" max="2789" width="9.140625" style="5"/>
    <col min="2790" max="2790" width="5.5703125" style="5" customWidth="1"/>
    <col min="2791" max="2791" width="10.42578125" style="5" customWidth="1"/>
    <col min="2792" max="2792" width="35.28515625" style="5" customWidth="1"/>
    <col min="2793" max="2793" width="7.28515625" style="5" customWidth="1"/>
    <col min="2794" max="2794" width="10" style="5" customWidth="1"/>
    <col min="2795" max="2795" width="10.140625" style="5" customWidth="1"/>
    <col min="2796" max="2796" width="10.28515625" style="5" customWidth="1"/>
    <col min="2797" max="2797" width="10.140625" style="5" customWidth="1"/>
    <col min="2798" max="2798" width="10.42578125" style="5" customWidth="1"/>
    <col min="2799" max="2799" width="9.140625" style="5"/>
    <col min="2800" max="2800" width="10" style="5" customWidth="1"/>
    <col min="2801" max="2801" width="9.85546875" style="5" customWidth="1"/>
    <col min="2802" max="2802" width="10.5703125" style="5" customWidth="1"/>
    <col min="2803" max="2803" width="9.140625" style="5"/>
    <col min="2804" max="2804" width="9.7109375" style="5" customWidth="1"/>
    <col min="2805" max="2805" width="10" style="5" customWidth="1"/>
    <col min="2806" max="2806" width="11.140625" style="5" customWidth="1"/>
    <col min="2807" max="2807" width="9.140625" style="5"/>
    <col min="2808" max="2808" width="10" style="5" customWidth="1"/>
    <col min="2809" max="2809" width="9.5703125" style="5" customWidth="1"/>
    <col min="2810" max="2810" width="11" style="5" customWidth="1"/>
    <col min="2811" max="2811" width="9.140625" style="5"/>
    <col min="2812" max="2812" width="9.7109375" style="5" customWidth="1"/>
    <col min="2813" max="2813" width="9.140625" style="5"/>
    <col min="2814" max="2814" width="10.7109375" style="5" customWidth="1"/>
    <col min="2815" max="2815" width="9.140625" style="5"/>
    <col min="2816" max="2817" width="9.85546875" style="5" customWidth="1"/>
    <col min="2818" max="2818" width="10.28515625" style="5" customWidth="1"/>
    <col min="2819" max="2819" width="9.140625" style="5"/>
    <col min="2820" max="2820" width="9.42578125" style="5" customWidth="1"/>
    <col min="2821" max="2821" width="10" style="5" customWidth="1"/>
    <col min="2822" max="3045" width="9.140625" style="5"/>
    <col min="3046" max="3046" width="5.5703125" style="5" customWidth="1"/>
    <col min="3047" max="3047" width="10.42578125" style="5" customWidth="1"/>
    <col min="3048" max="3048" width="35.28515625" style="5" customWidth="1"/>
    <col min="3049" max="3049" width="7.28515625" style="5" customWidth="1"/>
    <col min="3050" max="3050" width="10" style="5" customWidth="1"/>
    <col min="3051" max="3051" width="10.140625" style="5" customWidth="1"/>
    <col min="3052" max="3052" width="10.28515625" style="5" customWidth="1"/>
    <col min="3053" max="3053" width="10.140625" style="5" customWidth="1"/>
    <col min="3054" max="3054" width="10.42578125" style="5" customWidth="1"/>
    <col min="3055" max="3055" width="9.140625" style="5"/>
    <col min="3056" max="3056" width="10" style="5" customWidth="1"/>
    <col min="3057" max="3057" width="9.85546875" style="5" customWidth="1"/>
    <col min="3058" max="3058" width="10.5703125" style="5" customWidth="1"/>
    <col min="3059" max="3059" width="9.140625" style="5"/>
    <col min="3060" max="3060" width="9.7109375" style="5" customWidth="1"/>
    <col min="3061" max="3061" width="10" style="5" customWidth="1"/>
    <col min="3062" max="3062" width="11.140625" style="5" customWidth="1"/>
    <col min="3063" max="3063" width="9.140625" style="5"/>
    <col min="3064" max="3064" width="10" style="5" customWidth="1"/>
    <col min="3065" max="3065" width="9.5703125" style="5" customWidth="1"/>
    <col min="3066" max="3066" width="11" style="5" customWidth="1"/>
    <col min="3067" max="3067" width="9.140625" style="5"/>
    <col min="3068" max="3068" width="9.7109375" style="5" customWidth="1"/>
    <col min="3069" max="3069" width="9.140625" style="5"/>
    <col min="3070" max="3070" width="10.7109375" style="5" customWidth="1"/>
    <col min="3071" max="3071" width="9.140625" style="5"/>
    <col min="3072" max="3073" width="9.85546875" style="5" customWidth="1"/>
    <col min="3074" max="3074" width="10.28515625" style="5" customWidth="1"/>
    <col min="3075" max="3075" width="9.140625" style="5"/>
    <col min="3076" max="3076" width="9.42578125" style="5" customWidth="1"/>
    <col min="3077" max="3077" width="10" style="5" customWidth="1"/>
    <col min="3078" max="3301" width="9.140625" style="5"/>
    <col min="3302" max="3302" width="5.5703125" style="5" customWidth="1"/>
    <col min="3303" max="3303" width="10.42578125" style="5" customWidth="1"/>
    <col min="3304" max="3304" width="35.28515625" style="5" customWidth="1"/>
    <col min="3305" max="3305" width="7.28515625" style="5" customWidth="1"/>
    <col min="3306" max="3306" width="10" style="5" customWidth="1"/>
    <col min="3307" max="3307" width="10.140625" style="5" customWidth="1"/>
    <col min="3308" max="3308" width="10.28515625" style="5" customWidth="1"/>
    <col min="3309" max="3309" width="10.140625" style="5" customWidth="1"/>
    <col min="3310" max="3310" width="10.42578125" style="5" customWidth="1"/>
    <col min="3311" max="3311" width="9.140625" style="5"/>
    <col min="3312" max="3312" width="10" style="5" customWidth="1"/>
    <col min="3313" max="3313" width="9.85546875" style="5" customWidth="1"/>
    <col min="3314" max="3314" width="10.5703125" style="5" customWidth="1"/>
    <col min="3315" max="3315" width="9.140625" style="5"/>
    <col min="3316" max="3316" width="9.7109375" style="5" customWidth="1"/>
    <col min="3317" max="3317" width="10" style="5" customWidth="1"/>
    <col min="3318" max="3318" width="11.140625" style="5" customWidth="1"/>
    <col min="3319" max="3319" width="9.140625" style="5"/>
    <col min="3320" max="3320" width="10" style="5" customWidth="1"/>
    <col min="3321" max="3321" width="9.5703125" style="5" customWidth="1"/>
    <col min="3322" max="3322" width="11" style="5" customWidth="1"/>
    <col min="3323" max="3323" width="9.140625" style="5"/>
    <col min="3324" max="3324" width="9.7109375" style="5" customWidth="1"/>
    <col min="3325" max="3325" width="9.140625" style="5"/>
    <col min="3326" max="3326" width="10.7109375" style="5" customWidth="1"/>
    <col min="3327" max="3327" width="9.140625" style="5"/>
    <col min="3328" max="3329" width="9.85546875" style="5" customWidth="1"/>
    <col min="3330" max="3330" width="10.28515625" style="5" customWidth="1"/>
    <col min="3331" max="3331" width="9.140625" style="5"/>
    <col min="3332" max="3332" width="9.42578125" style="5" customWidth="1"/>
    <col min="3333" max="3333" width="10" style="5" customWidth="1"/>
    <col min="3334" max="3557" width="9.140625" style="5"/>
    <col min="3558" max="3558" width="5.5703125" style="5" customWidth="1"/>
    <col min="3559" max="3559" width="10.42578125" style="5" customWidth="1"/>
    <col min="3560" max="3560" width="35.28515625" style="5" customWidth="1"/>
    <col min="3561" max="3561" width="7.28515625" style="5" customWidth="1"/>
    <col min="3562" max="3562" width="10" style="5" customWidth="1"/>
    <col min="3563" max="3563" width="10.140625" style="5" customWidth="1"/>
    <col min="3564" max="3564" width="10.28515625" style="5" customWidth="1"/>
    <col min="3565" max="3565" width="10.140625" style="5" customWidth="1"/>
    <col min="3566" max="3566" width="10.42578125" style="5" customWidth="1"/>
    <col min="3567" max="3567" width="9.140625" style="5"/>
    <col min="3568" max="3568" width="10" style="5" customWidth="1"/>
    <col min="3569" max="3569" width="9.85546875" style="5" customWidth="1"/>
    <col min="3570" max="3570" width="10.5703125" style="5" customWidth="1"/>
    <col min="3571" max="3571" width="9.140625" style="5"/>
    <col min="3572" max="3572" width="9.7109375" style="5" customWidth="1"/>
    <col min="3573" max="3573" width="10" style="5" customWidth="1"/>
    <col min="3574" max="3574" width="11.140625" style="5" customWidth="1"/>
    <col min="3575" max="3575" width="9.140625" style="5"/>
    <col min="3576" max="3576" width="10" style="5" customWidth="1"/>
    <col min="3577" max="3577" width="9.5703125" style="5" customWidth="1"/>
    <col min="3578" max="3578" width="11" style="5" customWidth="1"/>
    <col min="3579" max="3579" width="9.140625" style="5"/>
    <col min="3580" max="3580" width="9.7109375" style="5" customWidth="1"/>
    <col min="3581" max="3581" width="9.140625" style="5"/>
    <col min="3582" max="3582" width="10.7109375" style="5" customWidth="1"/>
    <col min="3583" max="3583" width="9.140625" style="5"/>
    <col min="3584" max="3585" width="9.85546875" style="5" customWidth="1"/>
    <col min="3586" max="3586" width="10.28515625" style="5" customWidth="1"/>
    <col min="3587" max="3587" width="9.140625" style="5"/>
    <col min="3588" max="3588" width="9.42578125" style="5" customWidth="1"/>
    <col min="3589" max="3589" width="10" style="5" customWidth="1"/>
    <col min="3590" max="3813" width="9.140625" style="5"/>
    <col min="3814" max="3814" width="5.5703125" style="5" customWidth="1"/>
    <col min="3815" max="3815" width="10.42578125" style="5" customWidth="1"/>
    <col min="3816" max="3816" width="35.28515625" style="5" customWidth="1"/>
    <col min="3817" max="3817" width="7.28515625" style="5" customWidth="1"/>
    <col min="3818" max="3818" width="10" style="5" customWidth="1"/>
    <col min="3819" max="3819" width="10.140625" style="5" customWidth="1"/>
    <col min="3820" max="3820" width="10.28515625" style="5" customWidth="1"/>
    <col min="3821" max="3821" width="10.140625" style="5" customWidth="1"/>
    <col min="3822" max="3822" width="10.42578125" style="5" customWidth="1"/>
    <col min="3823" max="3823" width="9.140625" style="5"/>
    <col min="3824" max="3824" width="10" style="5" customWidth="1"/>
    <col min="3825" max="3825" width="9.85546875" style="5" customWidth="1"/>
    <col min="3826" max="3826" width="10.5703125" style="5" customWidth="1"/>
    <col min="3827" max="3827" width="9.140625" style="5"/>
    <col min="3828" max="3828" width="9.7109375" style="5" customWidth="1"/>
    <col min="3829" max="3829" width="10" style="5" customWidth="1"/>
    <col min="3830" max="3830" width="11.140625" style="5" customWidth="1"/>
    <col min="3831" max="3831" width="9.140625" style="5"/>
    <col min="3832" max="3832" width="10" style="5" customWidth="1"/>
    <col min="3833" max="3833" width="9.5703125" style="5" customWidth="1"/>
    <col min="3834" max="3834" width="11" style="5" customWidth="1"/>
    <col min="3835" max="3835" width="9.140625" style="5"/>
    <col min="3836" max="3836" width="9.7109375" style="5" customWidth="1"/>
    <col min="3837" max="3837" width="9.140625" style="5"/>
    <col min="3838" max="3838" width="10.7109375" style="5" customWidth="1"/>
    <col min="3839" max="3839" width="9.140625" style="5"/>
    <col min="3840" max="3841" width="9.85546875" style="5" customWidth="1"/>
    <col min="3842" max="3842" width="10.28515625" style="5" customWidth="1"/>
    <col min="3843" max="3843" width="9.140625" style="5"/>
    <col min="3844" max="3844" width="9.42578125" style="5" customWidth="1"/>
    <col min="3845" max="3845" width="10" style="5" customWidth="1"/>
    <col min="3846" max="4069" width="9.140625" style="5"/>
    <col min="4070" max="4070" width="5.5703125" style="5" customWidth="1"/>
    <col min="4071" max="4071" width="10.42578125" style="5" customWidth="1"/>
    <col min="4072" max="4072" width="35.28515625" style="5" customWidth="1"/>
    <col min="4073" max="4073" width="7.28515625" style="5" customWidth="1"/>
    <col min="4074" max="4074" width="10" style="5" customWidth="1"/>
    <col min="4075" max="4075" width="10.140625" style="5" customWidth="1"/>
    <col min="4076" max="4076" width="10.28515625" style="5" customWidth="1"/>
    <col min="4077" max="4077" width="10.140625" style="5" customWidth="1"/>
    <col min="4078" max="4078" width="10.42578125" style="5" customWidth="1"/>
    <col min="4079" max="4079" width="9.140625" style="5"/>
    <col min="4080" max="4080" width="10" style="5" customWidth="1"/>
    <col min="4081" max="4081" width="9.85546875" style="5" customWidth="1"/>
    <col min="4082" max="4082" width="10.5703125" style="5" customWidth="1"/>
    <col min="4083" max="4083" width="9.140625" style="5"/>
    <col min="4084" max="4084" width="9.7109375" style="5" customWidth="1"/>
    <col min="4085" max="4085" width="10" style="5" customWidth="1"/>
    <col min="4086" max="4086" width="11.140625" style="5" customWidth="1"/>
    <col min="4087" max="4087" width="9.140625" style="5"/>
    <col min="4088" max="4088" width="10" style="5" customWidth="1"/>
    <col min="4089" max="4089" width="9.5703125" style="5" customWidth="1"/>
    <col min="4090" max="4090" width="11" style="5" customWidth="1"/>
    <col min="4091" max="4091" width="9.140625" style="5"/>
    <col min="4092" max="4092" width="9.7109375" style="5" customWidth="1"/>
    <col min="4093" max="4093" width="9.140625" style="5"/>
    <col min="4094" max="4094" width="10.7109375" style="5" customWidth="1"/>
    <col min="4095" max="4095" width="9.140625" style="5"/>
    <col min="4096" max="4097" width="9.85546875" style="5" customWidth="1"/>
    <col min="4098" max="4098" width="10.28515625" style="5" customWidth="1"/>
    <col min="4099" max="4099" width="9.140625" style="5"/>
    <col min="4100" max="4100" width="9.42578125" style="5" customWidth="1"/>
    <col min="4101" max="4101" width="10" style="5" customWidth="1"/>
    <col min="4102" max="4325" width="9.140625" style="5"/>
    <col min="4326" max="4326" width="5.5703125" style="5" customWidth="1"/>
    <col min="4327" max="4327" width="10.42578125" style="5" customWidth="1"/>
    <col min="4328" max="4328" width="35.28515625" style="5" customWidth="1"/>
    <col min="4329" max="4329" width="7.28515625" style="5" customWidth="1"/>
    <col min="4330" max="4330" width="10" style="5" customWidth="1"/>
    <col min="4331" max="4331" width="10.140625" style="5" customWidth="1"/>
    <col min="4332" max="4332" width="10.28515625" style="5" customWidth="1"/>
    <col min="4333" max="4333" width="10.140625" style="5" customWidth="1"/>
    <col min="4334" max="4334" width="10.42578125" style="5" customWidth="1"/>
    <col min="4335" max="4335" width="9.140625" style="5"/>
    <col min="4336" max="4336" width="10" style="5" customWidth="1"/>
    <col min="4337" max="4337" width="9.85546875" style="5" customWidth="1"/>
    <col min="4338" max="4338" width="10.5703125" style="5" customWidth="1"/>
    <col min="4339" max="4339" width="9.140625" style="5"/>
    <col min="4340" max="4340" width="9.7109375" style="5" customWidth="1"/>
    <col min="4341" max="4341" width="10" style="5" customWidth="1"/>
    <col min="4342" max="4342" width="11.140625" style="5" customWidth="1"/>
    <col min="4343" max="4343" width="9.140625" style="5"/>
    <col min="4344" max="4344" width="10" style="5" customWidth="1"/>
    <col min="4345" max="4345" width="9.5703125" style="5" customWidth="1"/>
    <col min="4346" max="4346" width="11" style="5" customWidth="1"/>
    <col min="4347" max="4347" width="9.140625" style="5"/>
    <col min="4348" max="4348" width="9.7109375" style="5" customWidth="1"/>
    <col min="4349" max="4349" width="9.140625" style="5"/>
    <col min="4350" max="4350" width="10.7109375" style="5" customWidth="1"/>
    <col min="4351" max="4351" width="9.140625" style="5"/>
    <col min="4352" max="4353" width="9.85546875" style="5" customWidth="1"/>
    <col min="4354" max="4354" width="10.28515625" style="5" customWidth="1"/>
    <col min="4355" max="4355" width="9.140625" style="5"/>
    <col min="4356" max="4356" width="9.42578125" style="5" customWidth="1"/>
    <col min="4357" max="4357" width="10" style="5" customWidth="1"/>
    <col min="4358" max="4581" width="9.140625" style="5"/>
    <col min="4582" max="4582" width="5.5703125" style="5" customWidth="1"/>
    <col min="4583" max="4583" width="10.42578125" style="5" customWidth="1"/>
    <col min="4584" max="4584" width="35.28515625" style="5" customWidth="1"/>
    <col min="4585" max="4585" width="7.28515625" style="5" customWidth="1"/>
    <col min="4586" max="4586" width="10" style="5" customWidth="1"/>
    <col min="4587" max="4587" width="10.140625" style="5" customWidth="1"/>
    <col min="4588" max="4588" width="10.28515625" style="5" customWidth="1"/>
    <col min="4589" max="4589" width="10.140625" style="5" customWidth="1"/>
    <col min="4590" max="4590" width="10.42578125" style="5" customWidth="1"/>
    <col min="4591" max="4591" width="9.140625" style="5"/>
    <col min="4592" max="4592" width="10" style="5" customWidth="1"/>
    <col min="4593" max="4593" width="9.85546875" style="5" customWidth="1"/>
    <col min="4594" max="4594" width="10.5703125" style="5" customWidth="1"/>
    <col min="4595" max="4595" width="9.140625" style="5"/>
    <col min="4596" max="4596" width="9.7109375" style="5" customWidth="1"/>
    <col min="4597" max="4597" width="10" style="5" customWidth="1"/>
    <col min="4598" max="4598" width="11.140625" style="5" customWidth="1"/>
    <col min="4599" max="4599" width="9.140625" style="5"/>
    <col min="4600" max="4600" width="10" style="5" customWidth="1"/>
    <col min="4601" max="4601" width="9.5703125" style="5" customWidth="1"/>
    <col min="4602" max="4602" width="11" style="5" customWidth="1"/>
    <col min="4603" max="4603" width="9.140625" style="5"/>
    <col min="4604" max="4604" width="9.7109375" style="5" customWidth="1"/>
    <col min="4605" max="4605" width="9.140625" style="5"/>
    <col min="4606" max="4606" width="10.7109375" style="5" customWidth="1"/>
    <col min="4607" max="4607" width="9.140625" style="5"/>
    <col min="4608" max="4609" width="9.85546875" style="5" customWidth="1"/>
    <col min="4610" max="4610" width="10.28515625" style="5" customWidth="1"/>
    <col min="4611" max="4611" width="9.140625" style="5"/>
    <col min="4612" max="4612" width="9.42578125" style="5" customWidth="1"/>
    <col min="4613" max="4613" width="10" style="5" customWidth="1"/>
    <col min="4614" max="4837" width="9.140625" style="5"/>
    <col min="4838" max="4838" width="5.5703125" style="5" customWidth="1"/>
    <col min="4839" max="4839" width="10.42578125" style="5" customWidth="1"/>
    <col min="4840" max="4840" width="35.28515625" style="5" customWidth="1"/>
    <col min="4841" max="4841" width="7.28515625" style="5" customWidth="1"/>
    <col min="4842" max="4842" width="10" style="5" customWidth="1"/>
    <col min="4843" max="4843" width="10.140625" style="5" customWidth="1"/>
    <col min="4844" max="4844" width="10.28515625" style="5" customWidth="1"/>
    <col min="4845" max="4845" width="10.140625" style="5" customWidth="1"/>
    <col min="4846" max="4846" width="10.42578125" style="5" customWidth="1"/>
    <col min="4847" max="4847" width="9.140625" style="5"/>
    <col min="4848" max="4848" width="10" style="5" customWidth="1"/>
    <col min="4849" max="4849" width="9.85546875" style="5" customWidth="1"/>
    <col min="4850" max="4850" width="10.5703125" style="5" customWidth="1"/>
    <col min="4851" max="4851" width="9.140625" style="5"/>
    <col min="4852" max="4852" width="9.7109375" style="5" customWidth="1"/>
    <col min="4853" max="4853" width="10" style="5" customWidth="1"/>
    <col min="4854" max="4854" width="11.140625" style="5" customWidth="1"/>
    <col min="4855" max="4855" width="9.140625" style="5"/>
    <col min="4856" max="4856" width="10" style="5" customWidth="1"/>
    <col min="4857" max="4857" width="9.5703125" style="5" customWidth="1"/>
    <col min="4858" max="4858" width="11" style="5" customWidth="1"/>
    <col min="4859" max="4859" width="9.140625" style="5"/>
    <col min="4860" max="4860" width="9.7109375" style="5" customWidth="1"/>
    <col min="4861" max="4861" width="9.140625" style="5"/>
    <col min="4862" max="4862" width="10.7109375" style="5" customWidth="1"/>
    <col min="4863" max="4863" width="9.140625" style="5"/>
    <col min="4864" max="4865" width="9.85546875" style="5" customWidth="1"/>
    <col min="4866" max="4866" width="10.28515625" style="5" customWidth="1"/>
    <col min="4867" max="4867" width="9.140625" style="5"/>
    <col min="4868" max="4868" width="9.42578125" style="5" customWidth="1"/>
    <col min="4869" max="4869" width="10" style="5" customWidth="1"/>
    <col min="4870" max="5093" width="9.140625" style="5"/>
    <col min="5094" max="5094" width="5.5703125" style="5" customWidth="1"/>
    <col min="5095" max="5095" width="10.42578125" style="5" customWidth="1"/>
    <col min="5096" max="5096" width="35.28515625" style="5" customWidth="1"/>
    <col min="5097" max="5097" width="7.28515625" style="5" customWidth="1"/>
    <col min="5098" max="5098" width="10" style="5" customWidth="1"/>
    <col min="5099" max="5099" width="10.140625" style="5" customWidth="1"/>
    <col min="5100" max="5100" width="10.28515625" style="5" customWidth="1"/>
    <col min="5101" max="5101" width="10.140625" style="5" customWidth="1"/>
    <col min="5102" max="5102" width="10.42578125" style="5" customWidth="1"/>
    <col min="5103" max="5103" width="9.140625" style="5"/>
    <col min="5104" max="5104" width="10" style="5" customWidth="1"/>
    <col min="5105" max="5105" width="9.85546875" style="5" customWidth="1"/>
    <col min="5106" max="5106" width="10.5703125" style="5" customWidth="1"/>
    <col min="5107" max="5107" width="9.140625" style="5"/>
    <col min="5108" max="5108" width="9.7109375" style="5" customWidth="1"/>
    <col min="5109" max="5109" width="10" style="5" customWidth="1"/>
    <col min="5110" max="5110" width="11.140625" style="5" customWidth="1"/>
    <col min="5111" max="5111" width="9.140625" style="5"/>
    <col min="5112" max="5112" width="10" style="5" customWidth="1"/>
    <col min="5113" max="5113" width="9.5703125" style="5" customWidth="1"/>
    <col min="5114" max="5114" width="11" style="5" customWidth="1"/>
    <col min="5115" max="5115" width="9.140625" style="5"/>
    <col min="5116" max="5116" width="9.7109375" style="5" customWidth="1"/>
    <col min="5117" max="5117" width="9.140625" style="5"/>
    <col min="5118" max="5118" width="10.7109375" style="5" customWidth="1"/>
    <col min="5119" max="5119" width="9.140625" style="5"/>
    <col min="5120" max="5121" width="9.85546875" style="5" customWidth="1"/>
    <col min="5122" max="5122" width="10.28515625" style="5" customWidth="1"/>
    <col min="5123" max="5123" width="9.140625" style="5"/>
    <col min="5124" max="5124" width="9.42578125" style="5" customWidth="1"/>
    <col min="5125" max="5125" width="10" style="5" customWidth="1"/>
    <col min="5126" max="5349" width="9.140625" style="5"/>
    <col min="5350" max="5350" width="5.5703125" style="5" customWidth="1"/>
    <col min="5351" max="5351" width="10.42578125" style="5" customWidth="1"/>
    <col min="5352" max="5352" width="35.28515625" style="5" customWidth="1"/>
    <col min="5353" max="5353" width="7.28515625" style="5" customWidth="1"/>
    <col min="5354" max="5354" width="10" style="5" customWidth="1"/>
    <col min="5355" max="5355" width="10.140625" style="5" customWidth="1"/>
    <col min="5356" max="5356" width="10.28515625" style="5" customWidth="1"/>
    <col min="5357" max="5357" width="10.140625" style="5" customWidth="1"/>
    <col min="5358" max="5358" width="10.42578125" style="5" customWidth="1"/>
    <col min="5359" max="5359" width="9.140625" style="5"/>
    <col min="5360" max="5360" width="10" style="5" customWidth="1"/>
    <col min="5361" max="5361" width="9.85546875" style="5" customWidth="1"/>
    <col min="5362" max="5362" width="10.5703125" style="5" customWidth="1"/>
    <col min="5363" max="5363" width="9.140625" style="5"/>
    <col min="5364" max="5364" width="9.7109375" style="5" customWidth="1"/>
    <col min="5365" max="5365" width="10" style="5" customWidth="1"/>
    <col min="5366" max="5366" width="11.140625" style="5" customWidth="1"/>
    <col min="5367" max="5367" width="9.140625" style="5"/>
    <col min="5368" max="5368" width="10" style="5" customWidth="1"/>
    <col min="5369" max="5369" width="9.5703125" style="5" customWidth="1"/>
    <col min="5370" max="5370" width="11" style="5" customWidth="1"/>
    <col min="5371" max="5371" width="9.140625" style="5"/>
    <col min="5372" max="5372" width="9.7109375" style="5" customWidth="1"/>
    <col min="5373" max="5373" width="9.140625" style="5"/>
    <col min="5374" max="5374" width="10.7109375" style="5" customWidth="1"/>
    <col min="5375" max="5375" width="9.140625" style="5"/>
    <col min="5376" max="5377" width="9.85546875" style="5" customWidth="1"/>
    <col min="5378" max="5378" width="10.28515625" style="5" customWidth="1"/>
    <col min="5379" max="5379" width="9.140625" style="5"/>
    <col min="5380" max="5380" width="9.42578125" style="5" customWidth="1"/>
    <col min="5381" max="5381" width="10" style="5" customWidth="1"/>
    <col min="5382" max="5605" width="9.140625" style="5"/>
    <col min="5606" max="5606" width="5.5703125" style="5" customWidth="1"/>
    <col min="5607" max="5607" width="10.42578125" style="5" customWidth="1"/>
    <col min="5608" max="5608" width="35.28515625" style="5" customWidth="1"/>
    <col min="5609" max="5609" width="7.28515625" style="5" customWidth="1"/>
    <col min="5610" max="5610" width="10" style="5" customWidth="1"/>
    <col min="5611" max="5611" width="10.140625" style="5" customWidth="1"/>
    <col min="5612" max="5612" width="10.28515625" style="5" customWidth="1"/>
    <col min="5613" max="5613" width="10.140625" style="5" customWidth="1"/>
    <col min="5614" max="5614" width="10.42578125" style="5" customWidth="1"/>
    <col min="5615" max="5615" width="9.140625" style="5"/>
    <col min="5616" max="5616" width="10" style="5" customWidth="1"/>
    <col min="5617" max="5617" width="9.85546875" style="5" customWidth="1"/>
    <col min="5618" max="5618" width="10.5703125" style="5" customWidth="1"/>
    <col min="5619" max="5619" width="9.140625" style="5"/>
    <col min="5620" max="5620" width="9.7109375" style="5" customWidth="1"/>
    <col min="5621" max="5621" width="10" style="5" customWidth="1"/>
    <col min="5622" max="5622" width="11.140625" style="5" customWidth="1"/>
    <col min="5623" max="5623" width="9.140625" style="5"/>
    <col min="5624" max="5624" width="10" style="5" customWidth="1"/>
    <col min="5625" max="5625" width="9.5703125" style="5" customWidth="1"/>
    <col min="5626" max="5626" width="11" style="5" customWidth="1"/>
    <col min="5627" max="5627" width="9.140625" style="5"/>
    <col min="5628" max="5628" width="9.7109375" style="5" customWidth="1"/>
    <col min="5629" max="5629" width="9.140625" style="5"/>
    <col min="5630" max="5630" width="10.7109375" style="5" customWidth="1"/>
    <col min="5631" max="5631" width="9.140625" style="5"/>
    <col min="5632" max="5633" width="9.85546875" style="5" customWidth="1"/>
    <col min="5634" max="5634" width="10.28515625" style="5" customWidth="1"/>
    <col min="5635" max="5635" width="9.140625" style="5"/>
    <col min="5636" max="5636" width="9.42578125" style="5" customWidth="1"/>
    <col min="5637" max="5637" width="10" style="5" customWidth="1"/>
    <col min="5638" max="5861" width="9.140625" style="5"/>
    <col min="5862" max="5862" width="5.5703125" style="5" customWidth="1"/>
    <col min="5863" max="5863" width="10.42578125" style="5" customWidth="1"/>
    <col min="5864" max="5864" width="35.28515625" style="5" customWidth="1"/>
    <col min="5865" max="5865" width="7.28515625" style="5" customWidth="1"/>
    <col min="5866" max="5866" width="10" style="5" customWidth="1"/>
    <col min="5867" max="5867" width="10.140625" style="5" customWidth="1"/>
    <col min="5868" max="5868" width="10.28515625" style="5" customWidth="1"/>
    <col min="5869" max="5869" width="10.140625" style="5" customWidth="1"/>
    <col min="5870" max="5870" width="10.42578125" style="5" customWidth="1"/>
    <col min="5871" max="5871" width="9.140625" style="5"/>
    <col min="5872" max="5872" width="10" style="5" customWidth="1"/>
    <col min="5873" max="5873" width="9.85546875" style="5" customWidth="1"/>
    <col min="5874" max="5874" width="10.5703125" style="5" customWidth="1"/>
    <col min="5875" max="5875" width="9.140625" style="5"/>
    <col min="5876" max="5876" width="9.7109375" style="5" customWidth="1"/>
    <col min="5877" max="5877" width="10" style="5" customWidth="1"/>
    <col min="5878" max="5878" width="11.140625" style="5" customWidth="1"/>
    <col min="5879" max="5879" width="9.140625" style="5"/>
    <col min="5880" max="5880" width="10" style="5" customWidth="1"/>
    <col min="5881" max="5881" width="9.5703125" style="5" customWidth="1"/>
    <col min="5882" max="5882" width="11" style="5" customWidth="1"/>
    <col min="5883" max="5883" width="9.140625" style="5"/>
    <col min="5884" max="5884" width="9.7109375" style="5" customWidth="1"/>
    <col min="5885" max="5885" width="9.140625" style="5"/>
    <col min="5886" max="5886" width="10.7109375" style="5" customWidth="1"/>
    <col min="5887" max="5887" width="9.140625" style="5"/>
    <col min="5888" max="5889" width="9.85546875" style="5" customWidth="1"/>
    <col min="5890" max="5890" width="10.28515625" style="5" customWidth="1"/>
    <col min="5891" max="5891" width="9.140625" style="5"/>
    <col min="5892" max="5892" width="9.42578125" style="5" customWidth="1"/>
    <col min="5893" max="5893" width="10" style="5" customWidth="1"/>
    <col min="5894" max="6117" width="9.140625" style="5"/>
    <col min="6118" max="6118" width="5.5703125" style="5" customWidth="1"/>
    <col min="6119" max="6119" width="10.42578125" style="5" customWidth="1"/>
    <col min="6120" max="6120" width="35.28515625" style="5" customWidth="1"/>
    <col min="6121" max="6121" width="7.28515625" style="5" customWidth="1"/>
    <col min="6122" max="6122" width="10" style="5" customWidth="1"/>
    <col min="6123" max="6123" width="10.140625" style="5" customWidth="1"/>
    <col min="6124" max="6124" width="10.28515625" style="5" customWidth="1"/>
    <col min="6125" max="6125" width="10.140625" style="5" customWidth="1"/>
    <col min="6126" max="6126" width="10.42578125" style="5" customWidth="1"/>
    <col min="6127" max="6127" width="9.140625" style="5"/>
    <col min="6128" max="6128" width="10" style="5" customWidth="1"/>
    <col min="6129" max="6129" width="9.85546875" style="5" customWidth="1"/>
    <col min="6130" max="6130" width="10.5703125" style="5" customWidth="1"/>
    <col min="6131" max="6131" width="9.140625" style="5"/>
    <col min="6132" max="6132" width="9.7109375" style="5" customWidth="1"/>
    <col min="6133" max="6133" width="10" style="5" customWidth="1"/>
    <col min="6134" max="6134" width="11.140625" style="5" customWidth="1"/>
    <col min="6135" max="6135" width="9.140625" style="5"/>
    <col min="6136" max="6136" width="10" style="5" customWidth="1"/>
    <col min="6137" max="6137" width="9.5703125" style="5" customWidth="1"/>
    <col min="6138" max="6138" width="11" style="5" customWidth="1"/>
    <col min="6139" max="6139" width="9.140625" style="5"/>
    <col min="6140" max="6140" width="9.7109375" style="5" customWidth="1"/>
    <col min="6141" max="6141" width="9.140625" style="5"/>
    <col min="6142" max="6142" width="10.7109375" style="5" customWidth="1"/>
    <col min="6143" max="6143" width="9.140625" style="5"/>
    <col min="6144" max="6145" width="9.85546875" style="5" customWidth="1"/>
    <col min="6146" max="6146" width="10.28515625" style="5" customWidth="1"/>
    <col min="6147" max="6147" width="9.140625" style="5"/>
    <col min="6148" max="6148" width="9.42578125" style="5" customWidth="1"/>
    <col min="6149" max="6149" width="10" style="5" customWidth="1"/>
    <col min="6150" max="6373" width="9.140625" style="5"/>
    <col min="6374" max="6374" width="5.5703125" style="5" customWidth="1"/>
    <col min="6375" max="6375" width="10.42578125" style="5" customWidth="1"/>
    <col min="6376" max="6376" width="35.28515625" style="5" customWidth="1"/>
    <col min="6377" max="6377" width="7.28515625" style="5" customWidth="1"/>
    <col min="6378" max="6378" width="10" style="5" customWidth="1"/>
    <col min="6379" max="6379" width="10.140625" style="5" customWidth="1"/>
    <col min="6380" max="6380" width="10.28515625" style="5" customWidth="1"/>
    <col min="6381" max="6381" width="10.140625" style="5" customWidth="1"/>
    <col min="6382" max="6382" width="10.42578125" style="5" customWidth="1"/>
    <col min="6383" max="6383" width="9.140625" style="5"/>
    <col min="6384" max="6384" width="10" style="5" customWidth="1"/>
    <col min="6385" max="6385" width="9.85546875" style="5" customWidth="1"/>
    <col min="6386" max="6386" width="10.5703125" style="5" customWidth="1"/>
    <col min="6387" max="6387" width="9.140625" style="5"/>
    <col min="6388" max="6388" width="9.7109375" style="5" customWidth="1"/>
    <col min="6389" max="6389" width="10" style="5" customWidth="1"/>
    <col min="6390" max="6390" width="11.140625" style="5" customWidth="1"/>
    <col min="6391" max="6391" width="9.140625" style="5"/>
    <col min="6392" max="6392" width="10" style="5" customWidth="1"/>
    <col min="6393" max="6393" width="9.5703125" style="5" customWidth="1"/>
    <col min="6394" max="6394" width="11" style="5" customWidth="1"/>
    <col min="6395" max="6395" width="9.140625" style="5"/>
    <col min="6396" max="6396" width="9.7109375" style="5" customWidth="1"/>
    <col min="6397" max="6397" width="9.140625" style="5"/>
    <col min="6398" max="6398" width="10.7109375" style="5" customWidth="1"/>
    <col min="6399" max="6399" width="9.140625" style="5"/>
    <col min="6400" max="6401" width="9.85546875" style="5" customWidth="1"/>
    <col min="6402" max="6402" width="10.28515625" style="5" customWidth="1"/>
    <col min="6403" max="6403" width="9.140625" style="5"/>
    <col min="6404" max="6404" width="9.42578125" style="5" customWidth="1"/>
    <col min="6405" max="6405" width="10" style="5" customWidth="1"/>
    <col min="6406" max="6629" width="9.140625" style="5"/>
    <col min="6630" max="6630" width="5.5703125" style="5" customWidth="1"/>
    <col min="6631" max="6631" width="10.42578125" style="5" customWidth="1"/>
    <col min="6632" max="6632" width="35.28515625" style="5" customWidth="1"/>
    <col min="6633" max="6633" width="7.28515625" style="5" customWidth="1"/>
    <col min="6634" max="6634" width="10" style="5" customWidth="1"/>
    <col min="6635" max="6635" width="10.140625" style="5" customWidth="1"/>
    <col min="6636" max="6636" width="10.28515625" style="5" customWidth="1"/>
    <col min="6637" max="6637" width="10.140625" style="5" customWidth="1"/>
    <col min="6638" max="6638" width="10.42578125" style="5" customWidth="1"/>
    <col min="6639" max="6639" width="9.140625" style="5"/>
    <col min="6640" max="6640" width="10" style="5" customWidth="1"/>
    <col min="6641" max="6641" width="9.85546875" style="5" customWidth="1"/>
    <col min="6642" max="6642" width="10.5703125" style="5" customWidth="1"/>
    <col min="6643" max="6643" width="9.140625" style="5"/>
    <col min="6644" max="6644" width="9.7109375" style="5" customWidth="1"/>
    <col min="6645" max="6645" width="10" style="5" customWidth="1"/>
    <col min="6646" max="6646" width="11.140625" style="5" customWidth="1"/>
    <col min="6647" max="6647" width="9.140625" style="5"/>
    <col min="6648" max="6648" width="10" style="5" customWidth="1"/>
    <col min="6649" max="6649" width="9.5703125" style="5" customWidth="1"/>
    <col min="6650" max="6650" width="11" style="5" customWidth="1"/>
    <col min="6651" max="6651" width="9.140625" style="5"/>
    <col min="6652" max="6652" width="9.7109375" style="5" customWidth="1"/>
    <col min="6653" max="6653" width="9.140625" style="5"/>
    <col min="6654" max="6654" width="10.7109375" style="5" customWidth="1"/>
    <col min="6655" max="6655" width="9.140625" style="5"/>
    <col min="6656" max="6657" width="9.85546875" style="5" customWidth="1"/>
    <col min="6658" max="6658" width="10.28515625" style="5" customWidth="1"/>
    <col min="6659" max="6659" width="9.140625" style="5"/>
    <col min="6660" max="6660" width="9.42578125" style="5" customWidth="1"/>
    <col min="6661" max="6661" width="10" style="5" customWidth="1"/>
    <col min="6662" max="6885" width="9.140625" style="5"/>
    <col min="6886" max="6886" width="5.5703125" style="5" customWidth="1"/>
    <col min="6887" max="6887" width="10.42578125" style="5" customWidth="1"/>
    <col min="6888" max="6888" width="35.28515625" style="5" customWidth="1"/>
    <col min="6889" max="6889" width="7.28515625" style="5" customWidth="1"/>
    <col min="6890" max="6890" width="10" style="5" customWidth="1"/>
    <col min="6891" max="6891" width="10.140625" style="5" customWidth="1"/>
    <col min="6892" max="6892" width="10.28515625" style="5" customWidth="1"/>
    <col min="6893" max="6893" width="10.140625" style="5" customWidth="1"/>
    <col min="6894" max="6894" width="10.42578125" style="5" customWidth="1"/>
    <col min="6895" max="6895" width="9.140625" style="5"/>
    <col min="6896" max="6896" width="10" style="5" customWidth="1"/>
    <col min="6897" max="6897" width="9.85546875" style="5" customWidth="1"/>
    <col min="6898" max="6898" width="10.5703125" style="5" customWidth="1"/>
    <col min="6899" max="6899" width="9.140625" style="5"/>
    <col min="6900" max="6900" width="9.7109375" style="5" customWidth="1"/>
    <col min="6901" max="6901" width="10" style="5" customWidth="1"/>
    <col min="6902" max="6902" width="11.140625" style="5" customWidth="1"/>
    <col min="6903" max="6903" width="9.140625" style="5"/>
    <col min="6904" max="6904" width="10" style="5" customWidth="1"/>
    <col min="6905" max="6905" width="9.5703125" style="5" customWidth="1"/>
    <col min="6906" max="6906" width="11" style="5" customWidth="1"/>
    <col min="6907" max="6907" width="9.140625" style="5"/>
    <col min="6908" max="6908" width="9.7109375" style="5" customWidth="1"/>
    <col min="6909" max="6909" width="9.140625" style="5"/>
    <col min="6910" max="6910" width="10.7109375" style="5" customWidth="1"/>
    <col min="6911" max="6911" width="9.140625" style="5"/>
    <col min="6912" max="6913" width="9.85546875" style="5" customWidth="1"/>
    <col min="6914" max="6914" width="10.28515625" style="5" customWidth="1"/>
    <col min="6915" max="6915" width="9.140625" style="5"/>
    <col min="6916" max="6916" width="9.42578125" style="5" customWidth="1"/>
    <col min="6917" max="6917" width="10" style="5" customWidth="1"/>
    <col min="6918" max="7141" width="9.140625" style="5"/>
    <col min="7142" max="7142" width="5.5703125" style="5" customWidth="1"/>
    <col min="7143" max="7143" width="10.42578125" style="5" customWidth="1"/>
    <col min="7144" max="7144" width="35.28515625" style="5" customWidth="1"/>
    <col min="7145" max="7145" width="7.28515625" style="5" customWidth="1"/>
    <col min="7146" max="7146" width="10" style="5" customWidth="1"/>
    <col min="7147" max="7147" width="10.140625" style="5" customWidth="1"/>
    <col min="7148" max="7148" width="10.28515625" style="5" customWidth="1"/>
    <col min="7149" max="7149" width="10.140625" style="5" customWidth="1"/>
    <col min="7150" max="7150" width="10.42578125" style="5" customWidth="1"/>
    <col min="7151" max="7151" width="9.140625" style="5"/>
    <col min="7152" max="7152" width="10" style="5" customWidth="1"/>
    <col min="7153" max="7153" width="9.85546875" style="5" customWidth="1"/>
    <col min="7154" max="7154" width="10.5703125" style="5" customWidth="1"/>
    <col min="7155" max="7155" width="9.140625" style="5"/>
    <col min="7156" max="7156" width="9.7109375" style="5" customWidth="1"/>
    <col min="7157" max="7157" width="10" style="5" customWidth="1"/>
    <col min="7158" max="7158" width="11.140625" style="5" customWidth="1"/>
    <col min="7159" max="7159" width="9.140625" style="5"/>
    <col min="7160" max="7160" width="10" style="5" customWidth="1"/>
    <col min="7161" max="7161" width="9.5703125" style="5" customWidth="1"/>
    <col min="7162" max="7162" width="11" style="5" customWidth="1"/>
    <col min="7163" max="7163" width="9.140625" style="5"/>
    <col min="7164" max="7164" width="9.7109375" style="5" customWidth="1"/>
    <col min="7165" max="7165" width="9.140625" style="5"/>
    <col min="7166" max="7166" width="10.7109375" style="5" customWidth="1"/>
    <col min="7167" max="7167" width="9.140625" style="5"/>
    <col min="7168" max="7169" width="9.85546875" style="5" customWidth="1"/>
    <col min="7170" max="7170" width="10.28515625" style="5" customWidth="1"/>
    <col min="7171" max="7171" width="9.140625" style="5"/>
    <col min="7172" max="7172" width="9.42578125" style="5" customWidth="1"/>
    <col min="7173" max="7173" width="10" style="5" customWidth="1"/>
    <col min="7174" max="7397" width="9.140625" style="5"/>
    <col min="7398" max="7398" width="5.5703125" style="5" customWidth="1"/>
    <col min="7399" max="7399" width="10.42578125" style="5" customWidth="1"/>
    <col min="7400" max="7400" width="35.28515625" style="5" customWidth="1"/>
    <col min="7401" max="7401" width="7.28515625" style="5" customWidth="1"/>
    <col min="7402" max="7402" width="10" style="5" customWidth="1"/>
    <col min="7403" max="7403" width="10.140625" style="5" customWidth="1"/>
    <col min="7404" max="7404" width="10.28515625" style="5" customWidth="1"/>
    <col min="7405" max="7405" width="10.140625" style="5" customWidth="1"/>
    <col min="7406" max="7406" width="10.42578125" style="5" customWidth="1"/>
    <col min="7407" max="7407" width="9.140625" style="5"/>
    <col min="7408" max="7408" width="10" style="5" customWidth="1"/>
    <col min="7409" max="7409" width="9.85546875" style="5" customWidth="1"/>
    <col min="7410" max="7410" width="10.5703125" style="5" customWidth="1"/>
    <col min="7411" max="7411" width="9.140625" style="5"/>
    <col min="7412" max="7412" width="9.7109375" style="5" customWidth="1"/>
    <col min="7413" max="7413" width="10" style="5" customWidth="1"/>
    <col min="7414" max="7414" width="11.140625" style="5" customWidth="1"/>
    <col min="7415" max="7415" width="9.140625" style="5"/>
    <col min="7416" max="7416" width="10" style="5" customWidth="1"/>
    <col min="7417" max="7417" width="9.5703125" style="5" customWidth="1"/>
    <col min="7418" max="7418" width="11" style="5" customWidth="1"/>
    <col min="7419" max="7419" width="9.140625" style="5"/>
    <col min="7420" max="7420" width="9.7109375" style="5" customWidth="1"/>
    <col min="7421" max="7421" width="9.140625" style="5"/>
    <col min="7422" max="7422" width="10.7109375" style="5" customWidth="1"/>
    <col min="7423" max="7423" width="9.140625" style="5"/>
    <col min="7424" max="7425" width="9.85546875" style="5" customWidth="1"/>
    <col min="7426" max="7426" width="10.28515625" style="5" customWidth="1"/>
    <col min="7427" max="7427" width="9.140625" style="5"/>
    <col min="7428" max="7428" width="9.42578125" style="5" customWidth="1"/>
    <col min="7429" max="7429" width="10" style="5" customWidth="1"/>
    <col min="7430" max="7653" width="9.140625" style="5"/>
    <col min="7654" max="7654" width="5.5703125" style="5" customWidth="1"/>
    <col min="7655" max="7655" width="10.42578125" style="5" customWidth="1"/>
    <col min="7656" max="7656" width="35.28515625" style="5" customWidth="1"/>
    <col min="7657" max="7657" width="7.28515625" style="5" customWidth="1"/>
    <col min="7658" max="7658" width="10" style="5" customWidth="1"/>
    <col min="7659" max="7659" width="10.140625" style="5" customWidth="1"/>
    <col min="7660" max="7660" width="10.28515625" style="5" customWidth="1"/>
    <col min="7661" max="7661" width="10.140625" style="5" customWidth="1"/>
    <col min="7662" max="7662" width="10.42578125" style="5" customWidth="1"/>
    <col min="7663" max="7663" width="9.140625" style="5"/>
    <col min="7664" max="7664" width="10" style="5" customWidth="1"/>
    <col min="7665" max="7665" width="9.85546875" style="5" customWidth="1"/>
    <col min="7666" max="7666" width="10.5703125" style="5" customWidth="1"/>
    <col min="7667" max="7667" width="9.140625" style="5"/>
    <col min="7668" max="7668" width="9.7109375" style="5" customWidth="1"/>
    <col min="7669" max="7669" width="10" style="5" customWidth="1"/>
    <col min="7670" max="7670" width="11.140625" style="5" customWidth="1"/>
    <col min="7671" max="7671" width="9.140625" style="5"/>
    <col min="7672" max="7672" width="10" style="5" customWidth="1"/>
    <col min="7673" max="7673" width="9.5703125" style="5" customWidth="1"/>
    <col min="7674" max="7674" width="11" style="5" customWidth="1"/>
    <col min="7675" max="7675" width="9.140625" style="5"/>
    <col min="7676" max="7676" width="9.7109375" style="5" customWidth="1"/>
    <col min="7677" max="7677" width="9.140625" style="5"/>
    <col min="7678" max="7678" width="10.7109375" style="5" customWidth="1"/>
    <col min="7679" max="7679" width="9.140625" style="5"/>
    <col min="7680" max="7681" width="9.85546875" style="5" customWidth="1"/>
    <col min="7682" max="7682" width="10.28515625" style="5" customWidth="1"/>
    <col min="7683" max="7683" width="9.140625" style="5"/>
    <col min="7684" max="7684" width="9.42578125" style="5" customWidth="1"/>
    <col min="7685" max="7685" width="10" style="5" customWidth="1"/>
    <col min="7686" max="7909" width="9.140625" style="5"/>
    <col min="7910" max="7910" width="5.5703125" style="5" customWidth="1"/>
    <col min="7911" max="7911" width="10.42578125" style="5" customWidth="1"/>
    <col min="7912" max="7912" width="35.28515625" style="5" customWidth="1"/>
    <col min="7913" max="7913" width="7.28515625" style="5" customWidth="1"/>
    <col min="7914" max="7914" width="10" style="5" customWidth="1"/>
    <col min="7915" max="7915" width="10.140625" style="5" customWidth="1"/>
    <col min="7916" max="7916" width="10.28515625" style="5" customWidth="1"/>
    <col min="7917" max="7917" width="10.140625" style="5" customWidth="1"/>
    <col min="7918" max="7918" width="10.42578125" style="5" customWidth="1"/>
    <col min="7919" max="7919" width="9.140625" style="5"/>
    <col min="7920" max="7920" width="10" style="5" customWidth="1"/>
    <col min="7921" max="7921" width="9.85546875" style="5" customWidth="1"/>
    <col min="7922" max="7922" width="10.5703125" style="5" customWidth="1"/>
    <col min="7923" max="7923" width="9.140625" style="5"/>
    <col min="7924" max="7924" width="9.7109375" style="5" customWidth="1"/>
    <col min="7925" max="7925" width="10" style="5" customWidth="1"/>
    <col min="7926" max="7926" width="11.140625" style="5" customWidth="1"/>
    <col min="7927" max="7927" width="9.140625" style="5"/>
    <col min="7928" max="7928" width="10" style="5" customWidth="1"/>
    <col min="7929" max="7929" width="9.5703125" style="5" customWidth="1"/>
    <col min="7930" max="7930" width="11" style="5" customWidth="1"/>
    <col min="7931" max="7931" width="9.140625" style="5"/>
    <col min="7932" max="7932" width="9.7109375" style="5" customWidth="1"/>
    <col min="7933" max="7933" width="9.140625" style="5"/>
    <col min="7934" max="7934" width="10.7109375" style="5" customWidth="1"/>
    <col min="7935" max="7935" width="9.140625" style="5"/>
    <col min="7936" max="7937" width="9.85546875" style="5" customWidth="1"/>
    <col min="7938" max="7938" width="10.28515625" style="5" customWidth="1"/>
    <col min="7939" max="7939" width="9.140625" style="5"/>
    <col min="7940" max="7940" width="9.42578125" style="5" customWidth="1"/>
    <col min="7941" max="7941" width="10" style="5" customWidth="1"/>
    <col min="7942" max="8165" width="9.140625" style="5"/>
    <col min="8166" max="8166" width="5.5703125" style="5" customWidth="1"/>
    <col min="8167" max="8167" width="10.42578125" style="5" customWidth="1"/>
    <col min="8168" max="8168" width="35.28515625" style="5" customWidth="1"/>
    <col min="8169" max="8169" width="7.28515625" style="5" customWidth="1"/>
    <col min="8170" max="8170" width="10" style="5" customWidth="1"/>
    <col min="8171" max="8171" width="10.140625" style="5" customWidth="1"/>
    <col min="8172" max="8172" width="10.28515625" style="5" customWidth="1"/>
    <col min="8173" max="8173" width="10.140625" style="5" customWidth="1"/>
    <col min="8174" max="8174" width="10.42578125" style="5" customWidth="1"/>
    <col min="8175" max="8175" width="9.140625" style="5"/>
    <col min="8176" max="8176" width="10" style="5" customWidth="1"/>
    <col min="8177" max="8177" width="9.85546875" style="5" customWidth="1"/>
    <col min="8178" max="8178" width="10.5703125" style="5" customWidth="1"/>
    <col min="8179" max="8179" width="9.140625" style="5"/>
    <col min="8180" max="8180" width="9.7109375" style="5" customWidth="1"/>
    <col min="8181" max="8181" width="10" style="5" customWidth="1"/>
    <col min="8182" max="8182" width="11.140625" style="5" customWidth="1"/>
    <col min="8183" max="8183" width="9.140625" style="5"/>
    <col min="8184" max="8184" width="10" style="5" customWidth="1"/>
    <col min="8185" max="8185" width="9.5703125" style="5" customWidth="1"/>
    <col min="8186" max="8186" width="11" style="5" customWidth="1"/>
    <col min="8187" max="8187" width="9.140625" style="5"/>
    <col min="8188" max="8188" width="9.7109375" style="5" customWidth="1"/>
    <col min="8189" max="8189" width="9.140625" style="5"/>
    <col min="8190" max="8190" width="10.7109375" style="5" customWidth="1"/>
    <col min="8191" max="8191" width="9.140625" style="5"/>
    <col min="8192" max="8193" width="9.85546875" style="5" customWidth="1"/>
    <col min="8194" max="8194" width="10.28515625" style="5" customWidth="1"/>
    <col min="8195" max="8195" width="9.140625" style="5"/>
    <col min="8196" max="8196" width="9.42578125" style="5" customWidth="1"/>
    <col min="8197" max="8197" width="10" style="5" customWidth="1"/>
    <col min="8198" max="8421" width="9.140625" style="5"/>
    <col min="8422" max="8422" width="5.5703125" style="5" customWidth="1"/>
    <col min="8423" max="8423" width="10.42578125" style="5" customWidth="1"/>
    <col min="8424" max="8424" width="35.28515625" style="5" customWidth="1"/>
    <col min="8425" max="8425" width="7.28515625" style="5" customWidth="1"/>
    <col min="8426" max="8426" width="10" style="5" customWidth="1"/>
    <col min="8427" max="8427" width="10.140625" style="5" customWidth="1"/>
    <col min="8428" max="8428" width="10.28515625" style="5" customWidth="1"/>
    <col min="8429" max="8429" width="10.140625" style="5" customWidth="1"/>
    <col min="8430" max="8430" width="10.42578125" style="5" customWidth="1"/>
    <col min="8431" max="8431" width="9.140625" style="5"/>
    <col min="8432" max="8432" width="10" style="5" customWidth="1"/>
    <col min="8433" max="8433" width="9.85546875" style="5" customWidth="1"/>
    <col min="8434" max="8434" width="10.5703125" style="5" customWidth="1"/>
    <col min="8435" max="8435" width="9.140625" style="5"/>
    <col min="8436" max="8436" width="9.7109375" style="5" customWidth="1"/>
    <col min="8437" max="8437" width="10" style="5" customWidth="1"/>
    <col min="8438" max="8438" width="11.140625" style="5" customWidth="1"/>
    <col min="8439" max="8439" width="9.140625" style="5"/>
    <col min="8440" max="8440" width="10" style="5" customWidth="1"/>
    <col min="8441" max="8441" width="9.5703125" style="5" customWidth="1"/>
    <col min="8442" max="8442" width="11" style="5" customWidth="1"/>
    <col min="8443" max="8443" width="9.140625" style="5"/>
    <col min="8444" max="8444" width="9.7109375" style="5" customWidth="1"/>
    <col min="8445" max="8445" width="9.140625" style="5"/>
    <col min="8446" max="8446" width="10.7109375" style="5" customWidth="1"/>
    <col min="8447" max="8447" width="9.140625" style="5"/>
    <col min="8448" max="8449" width="9.85546875" style="5" customWidth="1"/>
    <col min="8450" max="8450" width="10.28515625" style="5" customWidth="1"/>
    <col min="8451" max="8451" width="9.140625" style="5"/>
    <col min="8452" max="8452" width="9.42578125" style="5" customWidth="1"/>
    <col min="8453" max="8453" width="10" style="5" customWidth="1"/>
    <col min="8454" max="8677" width="9.140625" style="5"/>
    <col min="8678" max="8678" width="5.5703125" style="5" customWidth="1"/>
    <col min="8679" max="8679" width="10.42578125" style="5" customWidth="1"/>
    <col min="8680" max="8680" width="35.28515625" style="5" customWidth="1"/>
    <col min="8681" max="8681" width="7.28515625" style="5" customWidth="1"/>
    <col min="8682" max="8682" width="10" style="5" customWidth="1"/>
    <col min="8683" max="8683" width="10.140625" style="5" customWidth="1"/>
    <col min="8684" max="8684" width="10.28515625" style="5" customWidth="1"/>
    <col min="8685" max="8685" width="10.140625" style="5" customWidth="1"/>
    <col min="8686" max="8686" width="10.42578125" style="5" customWidth="1"/>
    <col min="8687" max="8687" width="9.140625" style="5"/>
    <col min="8688" max="8688" width="10" style="5" customWidth="1"/>
    <col min="8689" max="8689" width="9.85546875" style="5" customWidth="1"/>
    <col min="8690" max="8690" width="10.5703125" style="5" customWidth="1"/>
    <col min="8691" max="8691" width="9.140625" style="5"/>
    <col min="8692" max="8692" width="9.7109375" style="5" customWidth="1"/>
    <col min="8693" max="8693" width="10" style="5" customWidth="1"/>
    <col min="8694" max="8694" width="11.140625" style="5" customWidth="1"/>
    <col min="8695" max="8695" width="9.140625" style="5"/>
    <col min="8696" max="8696" width="10" style="5" customWidth="1"/>
    <col min="8697" max="8697" width="9.5703125" style="5" customWidth="1"/>
    <col min="8698" max="8698" width="11" style="5" customWidth="1"/>
    <col min="8699" max="8699" width="9.140625" style="5"/>
    <col min="8700" max="8700" width="9.7109375" style="5" customWidth="1"/>
    <col min="8701" max="8701" width="9.140625" style="5"/>
    <col min="8702" max="8702" width="10.7109375" style="5" customWidth="1"/>
    <col min="8703" max="8703" width="9.140625" style="5"/>
    <col min="8704" max="8705" width="9.85546875" style="5" customWidth="1"/>
    <col min="8706" max="8706" width="10.28515625" style="5" customWidth="1"/>
    <col min="8707" max="8707" width="9.140625" style="5"/>
    <col min="8708" max="8708" width="9.42578125" style="5" customWidth="1"/>
    <col min="8709" max="8709" width="10" style="5" customWidth="1"/>
    <col min="8710" max="8933" width="9.140625" style="5"/>
    <col min="8934" max="8934" width="5.5703125" style="5" customWidth="1"/>
    <col min="8935" max="8935" width="10.42578125" style="5" customWidth="1"/>
    <col min="8936" max="8936" width="35.28515625" style="5" customWidth="1"/>
    <col min="8937" max="8937" width="7.28515625" style="5" customWidth="1"/>
    <col min="8938" max="8938" width="10" style="5" customWidth="1"/>
    <col min="8939" max="8939" width="10.140625" style="5" customWidth="1"/>
    <col min="8940" max="8940" width="10.28515625" style="5" customWidth="1"/>
    <col min="8941" max="8941" width="10.140625" style="5" customWidth="1"/>
    <col min="8942" max="8942" width="10.42578125" style="5" customWidth="1"/>
    <col min="8943" max="8943" width="9.140625" style="5"/>
    <col min="8944" max="8944" width="10" style="5" customWidth="1"/>
    <col min="8945" max="8945" width="9.85546875" style="5" customWidth="1"/>
    <col min="8946" max="8946" width="10.5703125" style="5" customWidth="1"/>
    <col min="8947" max="8947" width="9.140625" style="5"/>
    <col min="8948" max="8948" width="9.7109375" style="5" customWidth="1"/>
    <col min="8949" max="8949" width="10" style="5" customWidth="1"/>
    <col min="8950" max="8950" width="11.140625" style="5" customWidth="1"/>
    <col min="8951" max="8951" width="9.140625" style="5"/>
    <col min="8952" max="8952" width="10" style="5" customWidth="1"/>
    <col min="8953" max="8953" width="9.5703125" style="5" customWidth="1"/>
    <col min="8954" max="8954" width="11" style="5" customWidth="1"/>
    <col min="8955" max="8955" width="9.140625" style="5"/>
    <col min="8956" max="8956" width="9.7109375" style="5" customWidth="1"/>
    <col min="8957" max="8957" width="9.140625" style="5"/>
    <col min="8958" max="8958" width="10.7109375" style="5" customWidth="1"/>
    <col min="8959" max="8959" width="9.140625" style="5"/>
    <col min="8960" max="8961" width="9.85546875" style="5" customWidth="1"/>
    <col min="8962" max="8962" width="10.28515625" style="5" customWidth="1"/>
    <col min="8963" max="8963" width="9.140625" style="5"/>
    <col min="8964" max="8964" width="9.42578125" style="5" customWidth="1"/>
    <col min="8965" max="8965" width="10" style="5" customWidth="1"/>
    <col min="8966" max="9189" width="9.140625" style="5"/>
    <col min="9190" max="9190" width="5.5703125" style="5" customWidth="1"/>
    <col min="9191" max="9191" width="10.42578125" style="5" customWidth="1"/>
    <col min="9192" max="9192" width="35.28515625" style="5" customWidth="1"/>
    <col min="9193" max="9193" width="7.28515625" style="5" customWidth="1"/>
    <col min="9194" max="9194" width="10" style="5" customWidth="1"/>
    <col min="9195" max="9195" width="10.140625" style="5" customWidth="1"/>
    <col min="9196" max="9196" width="10.28515625" style="5" customWidth="1"/>
    <col min="9197" max="9197" width="10.140625" style="5" customWidth="1"/>
    <col min="9198" max="9198" width="10.42578125" style="5" customWidth="1"/>
    <col min="9199" max="9199" width="9.140625" style="5"/>
    <col min="9200" max="9200" width="10" style="5" customWidth="1"/>
    <col min="9201" max="9201" width="9.85546875" style="5" customWidth="1"/>
    <col min="9202" max="9202" width="10.5703125" style="5" customWidth="1"/>
    <col min="9203" max="9203" width="9.140625" style="5"/>
    <col min="9204" max="9204" width="9.7109375" style="5" customWidth="1"/>
    <col min="9205" max="9205" width="10" style="5" customWidth="1"/>
    <col min="9206" max="9206" width="11.140625" style="5" customWidth="1"/>
    <col min="9207" max="9207" width="9.140625" style="5"/>
    <col min="9208" max="9208" width="10" style="5" customWidth="1"/>
    <col min="9209" max="9209" width="9.5703125" style="5" customWidth="1"/>
    <col min="9210" max="9210" width="11" style="5" customWidth="1"/>
    <col min="9211" max="9211" width="9.140625" style="5"/>
    <col min="9212" max="9212" width="9.7109375" style="5" customWidth="1"/>
    <col min="9213" max="9213" width="9.140625" style="5"/>
    <col min="9214" max="9214" width="10.7109375" style="5" customWidth="1"/>
    <col min="9215" max="9215" width="9.140625" style="5"/>
    <col min="9216" max="9217" width="9.85546875" style="5" customWidth="1"/>
    <col min="9218" max="9218" width="10.28515625" style="5" customWidth="1"/>
    <col min="9219" max="9219" width="9.140625" style="5"/>
    <col min="9220" max="9220" width="9.42578125" style="5" customWidth="1"/>
    <col min="9221" max="9221" width="10" style="5" customWidth="1"/>
    <col min="9222" max="9445" width="9.140625" style="5"/>
    <col min="9446" max="9446" width="5.5703125" style="5" customWidth="1"/>
    <col min="9447" max="9447" width="10.42578125" style="5" customWidth="1"/>
    <col min="9448" max="9448" width="35.28515625" style="5" customWidth="1"/>
    <col min="9449" max="9449" width="7.28515625" style="5" customWidth="1"/>
    <col min="9450" max="9450" width="10" style="5" customWidth="1"/>
    <col min="9451" max="9451" width="10.140625" style="5" customWidth="1"/>
    <col min="9452" max="9452" width="10.28515625" style="5" customWidth="1"/>
    <col min="9453" max="9453" width="10.140625" style="5" customWidth="1"/>
    <col min="9454" max="9454" width="10.42578125" style="5" customWidth="1"/>
    <col min="9455" max="9455" width="9.140625" style="5"/>
    <col min="9456" max="9456" width="10" style="5" customWidth="1"/>
    <col min="9457" max="9457" width="9.85546875" style="5" customWidth="1"/>
    <col min="9458" max="9458" width="10.5703125" style="5" customWidth="1"/>
    <col min="9459" max="9459" width="9.140625" style="5"/>
    <col min="9460" max="9460" width="9.7109375" style="5" customWidth="1"/>
    <col min="9461" max="9461" width="10" style="5" customWidth="1"/>
    <col min="9462" max="9462" width="11.140625" style="5" customWidth="1"/>
    <col min="9463" max="9463" width="9.140625" style="5"/>
    <col min="9464" max="9464" width="10" style="5" customWidth="1"/>
    <col min="9465" max="9465" width="9.5703125" style="5" customWidth="1"/>
    <col min="9466" max="9466" width="11" style="5" customWidth="1"/>
    <col min="9467" max="9467" width="9.140625" style="5"/>
    <col min="9468" max="9468" width="9.7109375" style="5" customWidth="1"/>
    <col min="9469" max="9469" width="9.140625" style="5"/>
    <col min="9470" max="9470" width="10.7109375" style="5" customWidth="1"/>
    <col min="9471" max="9471" width="9.140625" style="5"/>
    <col min="9472" max="9473" width="9.85546875" style="5" customWidth="1"/>
    <col min="9474" max="9474" width="10.28515625" style="5" customWidth="1"/>
    <col min="9475" max="9475" width="9.140625" style="5"/>
    <col min="9476" max="9476" width="9.42578125" style="5" customWidth="1"/>
    <col min="9477" max="9477" width="10" style="5" customWidth="1"/>
    <col min="9478" max="9701" width="9.140625" style="5"/>
    <col min="9702" max="9702" width="5.5703125" style="5" customWidth="1"/>
    <col min="9703" max="9703" width="10.42578125" style="5" customWidth="1"/>
    <col min="9704" max="9704" width="35.28515625" style="5" customWidth="1"/>
    <col min="9705" max="9705" width="7.28515625" style="5" customWidth="1"/>
    <col min="9706" max="9706" width="10" style="5" customWidth="1"/>
    <col min="9707" max="9707" width="10.140625" style="5" customWidth="1"/>
    <col min="9708" max="9708" width="10.28515625" style="5" customWidth="1"/>
    <col min="9709" max="9709" width="10.140625" style="5" customWidth="1"/>
    <col min="9710" max="9710" width="10.42578125" style="5" customWidth="1"/>
    <col min="9711" max="9711" width="9.140625" style="5"/>
    <col min="9712" max="9712" width="10" style="5" customWidth="1"/>
    <col min="9713" max="9713" width="9.85546875" style="5" customWidth="1"/>
    <col min="9714" max="9714" width="10.5703125" style="5" customWidth="1"/>
    <col min="9715" max="9715" width="9.140625" style="5"/>
    <col min="9716" max="9716" width="9.7109375" style="5" customWidth="1"/>
    <col min="9717" max="9717" width="10" style="5" customWidth="1"/>
    <col min="9718" max="9718" width="11.140625" style="5" customWidth="1"/>
    <col min="9719" max="9719" width="9.140625" style="5"/>
    <col min="9720" max="9720" width="10" style="5" customWidth="1"/>
    <col min="9721" max="9721" width="9.5703125" style="5" customWidth="1"/>
    <col min="9722" max="9722" width="11" style="5" customWidth="1"/>
    <col min="9723" max="9723" width="9.140625" style="5"/>
    <col min="9724" max="9724" width="9.7109375" style="5" customWidth="1"/>
    <col min="9725" max="9725" width="9.140625" style="5"/>
    <col min="9726" max="9726" width="10.7109375" style="5" customWidth="1"/>
    <col min="9727" max="9727" width="9.140625" style="5"/>
    <col min="9728" max="9729" width="9.85546875" style="5" customWidth="1"/>
    <col min="9730" max="9730" width="10.28515625" style="5" customWidth="1"/>
    <col min="9731" max="9731" width="9.140625" style="5"/>
    <col min="9732" max="9732" width="9.42578125" style="5" customWidth="1"/>
    <col min="9733" max="9733" width="10" style="5" customWidth="1"/>
    <col min="9734" max="9957" width="9.140625" style="5"/>
    <col min="9958" max="9958" width="5.5703125" style="5" customWidth="1"/>
    <col min="9959" max="9959" width="10.42578125" style="5" customWidth="1"/>
    <col min="9960" max="9960" width="35.28515625" style="5" customWidth="1"/>
    <col min="9961" max="9961" width="7.28515625" style="5" customWidth="1"/>
    <col min="9962" max="9962" width="10" style="5" customWidth="1"/>
    <col min="9963" max="9963" width="10.140625" style="5" customWidth="1"/>
    <col min="9964" max="9964" width="10.28515625" style="5" customWidth="1"/>
    <col min="9965" max="9965" width="10.140625" style="5" customWidth="1"/>
    <col min="9966" max="9966" width="10.42578125" style="5" customWidth="1"/>
    <col min="9967" max="9967" width="9.140625" style="5"/>
    <col min="9968" max="9968" width="10" style="5" customWidth="1"/>
    <col min="9969" max="9969" width="9.85546875" style="5" customWidth="1"/>
    <col min="9970" max="9970" width="10.5703125" style="5" customWidth="1"/>
    <col min="9971" max="9971" width="9.140625" style="5"/>
    <col min="9972" max="9972" width="9.7109375" style="5" customWidth="1"/>
    <col min="9973" max="9973" width="10" style="5" customWidth="1"/>
    <col min="9974" max="9974" width="11.140625" style="5" customWidth="1"/>
    <col min="9975" max="9975" width="9.140625" style="5"/>
    <col min="9976" max="9976" width="10" style="5" customWidth="1"/>
    <col min="9977" max="9977" width="9.5703125" style="5" customWidth="1"/>
    <col min="9978" max="9978" width="11" style="5" customWidth="1"/>
    <col min="9979" max="9979" width="9.140625" style="5"/>
    <col min="9980" max="9980" width="9.7109375" style="5" customWidth="1"/>
    <col min="9981" max="9981" width="9.140625" style="5"/>
    <col min="9982" max="9982" width="10.7109375" style="5" customWidth="1"/>
    <col min="9983" max="9983" width="9.140625" style="5"/>
    <col min="9984" max="9985" width="9.85546875" style="5" customWidth="1"/>
    <col min="9986" max="9986" width="10.28515625" style="5" customWidth="1"/>
    <col min="9987" max="9987" width="9.140625" style="5"/>
    <col min="9988" max="9988" width="9.42578125" style="5" customWidth="1"/>
    <col min="9989" max="9989" width="10" style="5" customWidth="1"/>
    <col min="9990" max="10213" width="9.140625" style="5"/>
    <col min="10214" max="10214" width="5.5703125" style="5" customWidth="1"/>
    <col min="10215" max="10215" width="10.42578125" style="5" customWidth="1"/>
    <col min="10216" max="10216" width="35.28515625" style="5" customWidth="1"/>
    <col min="10217" max="10217" width="7.28515625" style="5" customWidth="1"/>
    <col min="10218" max="10218" width="10" style="5" customWidth="1"/>
    <col min="10219" max="10219" width="10.140625" style="5" customWidth="1"/>
    <col min="10220" max="10220" width="10.28515625" style="5" customWidth="1"/>
    <col min="10221" max="10221" width="10.140625" style="5" customWidth="1"/>
    <col min="10222" max="10222" width="10.42578125" style="5" customWidth="1"/>
    <col min="10223" max="10223" width="9.140625" style="5"/>
    <col min="10224" max="10224" width="10" style="5" customWidth="1"/>
    <col min="10225" max="10225" width="9.85546875" style="5" customWidth="1"/>
    <col min="10226" max="10226" width="10.5703125" style="5" customWidth="1"/>
    <col min="10227" max="10227" width="9.140625" style="5"/>
    <col min="10228" max="10228" width="9.7109375" style="5" customWidth="1"/>
    <col min="10229" max="10229" width="10" style="5" customWidth="1"/>
    <col min="10230" max="10230" width="11.140625" style="5" customWidth="1"/>
    <col min="10231" max="10231" width="9.140625" style="5"/>
    <col min="10232" max="10232" width="10" style="5" customWidth="1"/>
    <col min="10233" max="10233" width="9.5703125" style="5" customWidth="1"/>
    <col min="10234" max="10234" width="11" style="5" customWidth="1"/>
    <col min="10235" max="10235" width="9.140625" style="5"/>
    <col min="10236" max="10236" width="9.7109375" style="5" customWidth="1"/>
    <col min="10237" max="10237" width="9.140625" style="5"/>
    <col min="10238" max="10238" width="10.7109375" style="5" customWidth="1"/>
    <col min="10239" max="10239" width="9.140625" style="5"/>
    <col min="10240" max="10241" width="9.85546875" style="5" customWidth="1"/>
    <col min="10242" max="10242" width="10.28515625" style="5" customWidth="1"/>
    <col min="10243" max="10243" width="9.140625" style="5"/>
    <col min="10244" max="10244" width="9.42578125" style="5" customWidth="1"/>
    <col min="10245" max="10245" width="10" style="5" customWidth="1"/>
    <col min="10246" max="10469" width="9.140625" style="5"/>
    <col min="10470" max="10470" width="5.5703125" style="5" customWidth="1"/>
    <col min="10471" max="10471" width="10.42578125" style="5" customWidth="1"/>
    <col min="10472" max="10472" width="35.28515625" style="5" customWidth="1"/>
    <col min="10473" max="10473" width="7.28515625" style="5" customWidth="1"/>
    <col min="10474" max="10474" width="10" style="5" customWidth="1"/>
    <col min="10475" max="10475" width="10.140625" style="5" customWidth="1"/>
    <col min="10476" max="10476" width="10.28515625" style="5" customWidth="1"/>
    <col min="10477" max="10477" width="10.140625" style="5" customWidth="1"/>
    <col min="10478" max="10478" width="10.42578125" style="5" customWidth="1"/>
    <col min="10479" max="10479" width="9.140625" style="5"/>
    <col min="10480" max="10480" width="10" style="5" customWidth="1"/>
    <col min="10481" max="10481" width="9.85546875" style="5" customWidth="1"/>
    <col min="10482" max="10482" width="10.5703125" style="5" customWidth="1"/>
    <col min="10483" max="10483" width="9.140625" style="5"/>
    <col min="10484" max="10484" width="9.7109375" style="5" customWidth="1"/>
    <col min="10485" max="10485" width="10" style="5" customWidth="1"/>
    <col min="10486" max="10486" width="11.140625" style="5" customWidth="1"/>
    <col min="10487" max="10487" width="9.140625" style="5"/>
    <col min="10488" max="10488" width="10" style="5" customWidth="1"/>
    <col min="10489" max="10489" width="9.5703125" style="5" customWidth="1"/>
    <col min="10490" max="10490" width="11" style="5" customWidth="1"/>
    <col min="10491" max="10491" width="9.140625" style="5"/>
    <col min="10492" max="10492" width="9.7109375" style="5" customWidth="1"/>
    <col min="10493" max="10493" width="9.140625" style="5"/>
    <col min="10494" max="10494" width="10.7109375" style="5" customWidth="1"/>
    <col min="10495" max="10495" width="9.140625" style="5"/>
    <col min="10496" max="10497" width="9.85546875" style="5" customWidth="1"/>
    <col min="10498" max="10498" width="10.28515625" style="5" customWidth="1"/>
    <col min="10499" max="10499" width="9.140625" style="5"/>
    <col min="10500" max="10500" width="9.42578125" style="5" customWidth="1"/>
    <col min="10501" max="10501" width="10" style="5" customWidth="1"/>
    <col min="10502" max="10725" width="9.140625" style="5"/>
    <col min="10726" max="10726" width="5.5703125" style="5" customWidth="1"/>
    <col min="10727" max="10727" width="10.42578125" style="5" customWidth="1"/>
    <col min="10728" max="10728" width="35.28515625" style="5" customWidth="1"/>
    <col min="10729" max="10729" width="7.28515625" style="5" customWidth="1"/>
    <col min="10730" max="10730" width="10" style="5" customWidth="1"/>
    <col min="10731" max="10731" width="10.140625" style="5" customWidth="1"/>
    <col min="10732" max="10732" width="10.28515625" style="5" customWidth="1"/>
    <col min="10733" max="10733" width="10.140625" style="5" customWidth="1"/>
    <col min="10734" max="10734" width="10.42578125" style="5" customWidth="1"/>
    <col min="10735" max="10735" width="9.140625" style="5"/>
    <col min="10736" max="10736" width="10" style="5" customWidth="1"/>
    <col min="10737" max="10737" width="9.85546875" style="5" customWidth="1"/>
    <col min="10738" max="10738" width="10.5703125" style="5" customWidth="1"/>
    <col min="10739" max="10739" width="9.140625" style="5"/>
    <col min="10740" max="10740" width="9.7109375" style="5" customWidth="1"/>
    <col min="10741" max="10741" width="10" style="5" customWidth="1"/>
    <col min="10742" max="10742" width="11.140625" style="5" customWidth="1"/>
    <col min="10743" max="10743" width="9.140625" style="5"/>
    <col min="10744" max="10744" width="10" style="5" customWidth="1"/>
    <col min="10745" max="10745" width="9.5703125" style="5" customWidth="1"/>
    <col min="10746" max="10746" width="11" style="5" customWidth="1"/>
    <col min="10747" max="10747" width="9.140625" style="5"/>
    <col min="10748" max="10748" width="9.7109375" style="5" customWidth="1"/>
    <col min="10749" max="10749" width="9.140625" style="5"/>
    <col min="10750" max="10750" width="10.7109375" style="5" customWidth="1"/>
    <col min="10751" max="10751" width="9.140625" style="5"/>
    <col min="10752" max="10753" width="9.85546875" style="5" customWidth="1"/>
    <col min="10754" max="10754" width="10.28515625" style="5" customWidth="1"/>
    <col min="10755" max="10755" width="9.140625" style="5"/>
    <col min="10756" max="10756" width="9.42578125" style="5" customWidth="1"/>
    <col min="10757" max="10757" width="10" style="5" customWidth="1"/>
    <col min="10758" max="10981" width="9.140625" style="5"/>
    <col min="10982" max="10982" width="5.5703125" style="5" customWidth="1"/>
    <col min="10983" max="10983" width="10.42578125" style="5" customWidth="1"/>
    <col min="10984" max="10984" width="35.28515625" style="5" customWidth="1"/>
    <col min="10985" max="10985" width="7.28515625" style="5" customWidth="1"/>
    <col min="10986" max="10986" width="10" style="5" customWidth="1"/>
    <col min="10987" max="10987" width="10.140625" style="5" customWidth="1"/>
    <col min="10988" max="10988" width="10.28515625" style="5" customWidth="1"/>
    <col min="10989" max="10989" width="10.140625" style="5" customWidth="1"/>
    <col min="10990" max="10990" width="10.42578125" style="5" customWidth="1"/>
    <col min="10991" max="10991" width="9.140625" style="5"/>
    <col min="10992" max="10992" width="10" style="5" customWidth="1"/>
    <col min="10993" max="10993" width="9.85546875" style="5" customWidth="1"/>
    <col min="10994" max="10994" width="10.5703125" style="5" customWidth="1"/>
    <col min="10995" max="10995" width="9.140625" style="5"/>
    <col min="10996" max="10996" width="9.7109375" style="5" customWidth="1"/>
    <col min="10997" max="10997" width="10" style="5" customWidth="1"/>
    <col min="10998" max="10998" width="11.140625" style="5" customWidth="1"/>
    <col min="10999" max="10999" width="9.140625" style="5"/>
    <col min="11000" max="11000" width="10" style="5" customWidth="1"/>
    <col min="11001" max="11001" width="9.5703125" style="5" customWidth="1"/>
    <col min="11002" max="11002" width="11" style="5" customWidth="1"/>
    <col min="11003" max="11003" width="9.140625" style="5"/>
    <col min="11004" max="11004" width="9.7109375" style="5" customWidth="1"/>
    <col min="11005" max="11005" width="9.140625" style="5"/>
    <col min="11006" max="11006" width="10.7109375" style="5" customWidth="1"/>
    <col min="11007" max="11007" width="9.140625" style="5"/>
    <col min="11008" max="11009" width="9.85546875" style="5" customWidth="1"/>
    <col min="11010" max="11010" width="10.28515625" style="5" customWidth="1"/>
    <col min="11011" max="11011" width="9.140625" style="5"/>
    <col min="11012" max="11012" width="9.42578125" style="5" customWidth="1"/>
    <col min="11013" max="11013" width="10" style="5" customWidth="1"/>
    <col min="11014" max="11237" width="9.140625" style="5"/>
    <col min="11238" max="11238" width="5.5703125" style="5" customWidth="1"/>
    <col min="11239" max="11239" width="10.42578125" style="5" customWidth="1"/>
    <col min="11240" max="11240" width="35.28515625" style="5" customWidth="1"/>
    <col min="11241" max="11241" width="7.28515625" style="5" customWidth="1"/>
    <col min="11242" max="11242" width="10" style="5" customWidth="1"/>
    <col min="11243" max="11243" width="10.140625" style="5" customWidth="1"/>
    <col min="11244" max="11244" width="10.28515625" style="5" customWidth="1"/>
    <col min="11245" max="11245" width="10.140625" style="5" customWidth="1"/>
    <col min="11246" max="11246" width="10.42578125" style="5" customWidth="1"/>
    <col min="11247" max="11247" width="9.140625" style="5"/>
    <col min="11248" max="11248" width="10" style="5" customWidth="1"/>
    <col min="11249" max="11249" width="9.85546875" style="5" customWidth="1"/>
    <col min="11250" max="11250" width="10.5703125" style="5" customWidth="1"/>
    <col min="11251" max="11251" width="9.140625" style="5"/>
    <col min="11252" max="11252" width="9.7109375" style="5" customWidth="1"/>
    <col min="11253" max="11253" width="10" style="5" customWidth="1"/>
    <col min="11254" max="11254" width="11.140625" style="5" customWidth="1"/>
    <col min="11255" max="11255" width="9.140625" style="5"/>
    <col min="11256" max="11256" width="10" style="5" customWidth="1"/>
    <col min="11257" max="11257" width="9.5703125" style="5" customWidth="1"/>
    <col min="11258" max="11258" width="11" style="5" customWidth="1"/>
    <col min="11259" max="11259" width="9.140625" style="5"/>
    <col min="11260" max="11260" width="9.7109375" style="5" customWidth="1"/>
    <col min="11261" max="11261" width="9.140625" style="5"/>
    <col min="11262" max="11262" width="10.7109375" style="5" customWidth="1"/>
    <col min="11263" max="11263" width="9.140625" style="5"/>
    <col min="11264" max="11265" width="9.85546875" style="5" customWidth="1"/>
    <col min="11266" max="11266" width="10.28515625" style="5" customWidth="1"/>
    <col min="11267" max="11267" width="9.140625" style="5"/>
    <col min="11268" max="11268" width="9.42578125" style="5" customWidth="1"/>
    <col min="11269" max="11269" width="10" style="5" customWidth="1"/>
    <col min="11270" max="11493" width="9.140625" style="5"/>
    <col min="11494" max="11494" width="5.5703125" style="5" customWidth="1"/>
    <col min="11495" max="11495" width="10.42578125" style="5" customWidth="1"/>
    <col min="11496" max="11496" width="35.28515625" style="5" customWidth="1"/>
    <col min="11497" max="11497" width="7.28515625" style="5" customWidth="1"/>
    <col min="11498" max="11498" width="10" style="5" customWidth="1"/>
    <col min="11499" max="11499" width="10.140625" style="5" customWidth="1"/>
    <col min="11500" max="11500" width="10.28515625" style="5" customWidth="1"/>
    <col min="11501" max="11501" width="10.140625" style="5" customWidth="1"/>
    <col min="11502" max="11502" width="10.42578125" style="5" customWidth="1"/>
    <col min="11503" max="11503" width="9.140625" style="5"/>
    <col min="11504" max="11504" width="10" style="5" customWidth="1"/>
    <col min="11505" max="11505" width="9.85546875" style="5" customWidth="1"/>
    <col min="11506" max="11506" width="10.5703125" style="5" customWidth="1"/>
    <col min="11507" max="11507" width="9.140625" style="5"/>
    <col min="11508" max="11508" width="9.7109375" style="5" customWidth="1"/>
    <col min="11509" max="11509" width="10" style="5" customWidth="1"/>
    <col min="11510" max="11510" width="11.140625" style="5" customWidth="1"/>
    <col min="11511" max="11511" width="9.140625" style="5"/>
    <col min="11512" max="11512" width="10" style="5" customWidth="1"/>
    <col min="11513" max="11513" width="9.5703125" style="5" customWidth="1"/>
    <col min="11514" max="11514" width="11" style="5" customWidth="1"/>
    <col min="11515" max="11515" width="9.140625" style="5"/>
    <col min="11516" max="11516" width="9.7109375" style="5" customWidth="1"/>
    <col min="11517" max="11517" width="9.140625" style="5"/>
    <col min="11518" max="11518" width="10.7109375" style="5" customWidth="1"/>
    <col min="11519" max="11519" width="9.140625" style="5"/>
    <col min="11520" max="11521" width="9.85546875" style="5" customWidth="1"/>
    <col min="11522" max="11522" width="10.28515625" style="5" customWidth="1"/>
    <col min="11523" max="11523" width="9.140625" style="5"/>
    <col min="11524" max="11524" width="9.42578125" style="5" customWidth="1"/>
    <col min="11525" max="11525" width="10" style="5" customWidth="1"/>
    <col min="11526" max="11749" width="9.140625" style="5"/>
    <col min="11750" max="11750" width="5.5703125" style="5" customWidth="1"/>
    <col min="11751" max="11751" width="10.42578125" style="5" customWidth="1"/>
    <col min="11752" max="11752" width="35.28515625" style="5" customWidth="1"/>
    <col min="11753" max="11753" width="7.28515625" style="5" customWidth="1"/>
    <col min="11754" max="11754" width="10" style="5" customWidth="1"/>
    <col min="11755" max="11755" width="10.140625" style="5" customWidth="1"/>
    <col min="11756" max="11756" width="10.28515625" style="5" customWidth="1"/>
    <col min="11757" max="11757" width="10.140625" style="5" customWidth="1"/>
    <col min="11758" max="11758" width="10.42578125" style="5" customWidth="1"/>
    <col min="11759" max="11759" width="9.140625" style="5"/>
    <col min="11760" max="11760" width="10" style="5" customWidth="1"/>
    <col min="11761" max="11761" width="9.85546875" style="5" customWidth="1"/>
    <col min="11762" max="11762" width="10.5703125" style="5" customWidth="1"/>
    <col min="11763" max="11763" width="9.140625" style="5"/>
    <col min="11764" max="11764" width="9.7109375" style="5" customWidth="1"/>
    <col min="11765" max="11765" width="10" style="5" customWidth="1"/>
    <col min="11766" max="11766" width="11.140625" style="5" customWidth="1"/>
    <col min="11767" max="11767" width="9.140625" style="5"/>
    <col min="11768" max="11768" width="10" style="5" customWidth="1"/>
    <col min="11769" max="11769" width="9.5703125" style="5" customWidth="1"/>
    <col min="11770" max="11770" width="11" style="5" customWidth="1"/>
    <col min="11771" max="11771" width="9.140625" style="5"/>
    <col min="11772" max="11772" width="9.7109375" style="5" customWidth="1"/>
    <col min="11773" max="11773" width="9.140625" style="5"/>
    <col min="11774" max="11774" width="10.7109375" style="5" customWidth="1"/>
    <col min="11775" max="11775" width="9.140625" style="5"/>
    <col min="11776" max="11777" width="9.85546875" style="5" customWidth="1"/>
    <col min="11778" max="11778" width="10.28515625" style="5" customWidth="1"/>
    <col min="11779" max="11779" width="9.140625" style="5"/>
    <col min="11780" max="11780" width="9.42578125" style="5" customWidth="1"/>
    <col min="11781" max="11781" width="10" style="5" customWidth="1"/>
    <col min="11782" max="12005" width="9.140625" style="5"/>
    <col min="12006" max="12006" width="5.5703125" style="5" customWidth="1"/>
    <col min="12007" max="12007" width="10.42578125" style="5" customWidth="1"/>
    <col min="12008" max="12008" width="35.28515625" style="5" customWidth="1"/>
    <col min="12009" max="12009" width="7.28515625" style="5" customWidth="1"/>
    <col min="12010" max="12010" width="10" style="5" customWidth="1"/>
    <col min="12011" max="12011" width="10.140625" style="5" customWidth="1"/>
    <col min="12012" max="12012" width="10.28515625" style="5" customWidth="1"/>
    <col min="12013" max="12013" width="10.140625" style="5" customWidth="1"/>
    <col min="12014" max="12014" width="10.42578125" style="5" customWidth="1"/>
    <col min="12015" max="12015" width="9.140625" style="5"/>
    <col min="12016" max="12016" width="10" style="5" customWidth="1"/>
    <col min="12017" max="12017" width="9.85546875" style="5" customWidth="1"/>
    <col min="12018" max="12018" width="10.5703125" style="5" customWidth="1"/>
    <col min="12019" max="12019" width="9.140625" style="5"/>
    <col min="12020" max="12020" width="9.7109375" style="5" customWidth="1"/>
    <col min="12021" max="12021" width="10" style="5" customWidth="1"/>
    <col min="12022" max="12022" width="11.140625" style="5" customWidth="1"/>
    <col min="12023" max="12023" width="9.140625" style="5"/>
    <col min="12024" max="12024" width="10" style="5" customWidth="1"/>
    <col min="12025" max="12025" width="9.5703125" style="5" customWidth="1"/>
    <col min="12026" max="12026" width="11" style="5" customWidth="1"/>
    <col min="12027" max="12027" width="9.140625" style="5"/>
    <col min="12028" max="12028" width="9.7109375" style="5" customWidth="1"/>
    <col min="12029" max="12029" width="9.140625" style="5"/>
    <col min="12030" max="12030" width="10.7109375" style="5" customWidth="1"/>
    <col min="12031" max="12031" width="9.140625" style="5"/>
    <col min="12032" max="12033" width="9.85546875" style="5" customWidth="1"/>
    <col min="12034" max="12034" width="10.28515625" style="5" customWidth="1"/>
    <col min="12035" max="12035" width="9.140625" style="5"/>
    <col min="12036" max="12036" width="9.42578125" style="5" customWidth="1"/>
    <col min="12037" max="12037" width="10" style="5" customWidth="1"/>
    <col min="12038" max="12261" width="9.140625" style="5"/>
    <col min="12262" max="12262" width="5.5703125" style="5" customWidth="1"/>
    <col min="12263" max="12263" width="10.42578125" style="5" customWidth="1"/>
    <col min="12264" max="12264" width="35.28515625" style="5" customWidth="1"/>
    <col min="12265" max="12265" width="7.28515625" style="5" customWidth="1"/>
    <col min="12266" max="12266" width="10" style="5" customWidth="1"/>
    <col min="12267" max="12267" width="10.140625" style="5" customWidth="1"/>
    <col min="12268" max="12268" width="10.28515625" style="5" customWidth="1"/>
    <col min="12269" max="12269" width="10.140625" style="5" customWidth="1"/>
    <col min="12270" max="12270" width="10.42578125" style="5" customWidth="1"/>
    <col min="12271" max="12271" width="9.140625" style="5"/>
    <col min="12272" max="12272" width="10" style="5" customWidth="1"/>
    <col min="12273" max="12273" width="9.85546875" style="5" customWidth="1"/>
    <col min="12274" max="12274" width="10.5703125" style="5" customWidth="1"/>
    <col min="12275" max="12275" width="9.140625" style="5"/>
    <col min="12276" max="12276" width="9.7109375" style="5" customWidth="1"/>
    <col min="12277" max="12277" width="10" style="5" customWidth="1"/>
    <col min="12278" max="12278" width="11.140625" style="5" customWidth="1"/>
    <col min="12279" max="12279" width="9.140625" style="5"/>
    <col min="12280" max="12280" width="10" style="5" customWidth="1"/>
    <col min="12281" max="12281" width="9.5703125" style="5" customWidth="1"/>
    <col min="12282" max="12282" width="11" style="5" customWidth="1"/>
    <col min="12283" max="12283" width="9.140625" style="5"/>
    <col min="12284" max="12284" width="9.7109375" style="5" customWidth="1"/>
    <col min="12285" max="12285" width="9.140625" style="5"/>
    <col min="12286" max="12286" width="10.7109375" style="5" customWidth="1"/>
    <col min="12287" max="12287" width="9.140625" style="5"/>
    <col min="12288" max="12289" width="9.85546875" style="5" customWidth="1"/>
    <col min="12290" max="12290" width="10.28515625" style="5" customWidth="1"/>
    <col min="12291" max="12291" width="9.140625" style="5"/>
    <col min="12292" max="12292" width="9.42578125" style="5" customWidth="1"/>
    <col min="12293" max="12293" width="10" style="5" customWidth="1"/>
    <col min="12294" max="12517" width="9.140625" style="5"/>
    <col min="12518" max="12518" width="5.5703125" style="5" customWidth="1"/>
    <col min="12519" max="12519" width="10.42578125" style="5" customWidth="1"/>
    <col min="12520" max="12520" width="35.28515625" style="5" customWidth="1"/>
    <col min="12521" max="12521" width="7.28515625" style="5" customWidth="1"/>
    <col min="12522" max="12522" width="10" style="5" customWidth="1"/>
    <col min="12523" max="12523" width="10.140625" style="5" customWidth="1"/>
    <col min="12524" max="12524" width="10.28515625" style="5" customWidth="1"/>
    <col min="12525" max="12525" width="10.140625" style="5" customWidth="1"/>
    <col min="12526" max="12526" width="10.42578125" style="5" customWidth="1"/>
    <col min="12527" max="12527" width="9.140625" style="5"/>
    <col min="12528" max="12528" width="10" style="5" customWidth="1"/>
    <col min="12529" max="12529" width="9.85546875" style="5" customWidth="1"/>
    <col min="12530" max="12530" width="10.5703125" style="5" customWidth="1"/>
    <col min="12531" max="12531" width="9.140625" style="5"/>
    <col min="12532" max="12532" width="9.7109375" style="5" customWidth="1"/>
    <col min="12533" max="12533" width="10" style="5" customWidth="1"/>
    <col min="12534" max="12534" width="11.140625" style="5" customWidth="1"/>
    <col min="12535" max="12535" width="9.140625" style="5"/>
    <col min="12536" max="12536" width="10" style="5" customWidth="1"/>
    <col min="12537" max="12537" width="9.5703125" style="5" customWidth="1"/>
    <col min="12538" max="12538" width="11" style="5" customWidth="1"/>
    <col min="12539" max="12539" width="9.140625" style="5"/>
    <col min="12540" max="12540" width="9.7109375" style="5" customWidth="1"/>
    <col min="12541" max="12541" width="9.140625" style="5"/>
    <col min="12542" max="12542" width="10.7109375" style="5" customWidth="1"/>
    <col min="12543" max="12543" width="9.140625" style="5"/>
    <col min="12544" max="12545" width="9.85546875" style="5" customWidth="1"/>
    <col min="12546" max="12546" width="10.28515625" style="5" customWidth="1"/>
    <col min="12547" max="12547" width="9.140625" style="5"/>
    <col min="12548" max="12548" width="9.42578125" style="5" customWidth="1"/>
    <col min="12549" max="12549" width="10" style="5" customWidth="1"/>
    <col min="12550" max="12773" width="9.140625" style="5"/>
    <col min="12774" max="12774" width="5.5703125" style="5" customWidth="1"/>
    <col min="12775" max="12775" width="10.42578125" style="5" customWidth="1"/>
    <col min="12776" max="12776" width="35.28515625" style="5" customWidth="1"/>
    <col min="12777" max="12777" width="7.28515625" style="5" customWidth="1"/>
    <col min="12778" max="12778" width="10" style="5" customWidth="1"/>
    <col min="12779" max="12779" width="10.140625" style="5" customWidth="1"/>
    <col min="12780" max="12780" width="10.28515625" style="5" customWidth="1"/>
    <col min="12781" max="12781" width="10.140625" style="5" customWidth="1"/>
    <col min="12782" max="12782" width="10.42578125" style="5" customWidth="1"/>
    <col min="12783" max="12783" width="9.140625" style="5"/>
    <col min="12784" max="12784" width="10" style="5" customWidth="1"/>
    <col min="12785" max="12785" width="9.85546875" style="5" customWidth="1"/>
    <col min="12786" max="12786" width="10.5703125" style="5" customWidth="1"/>
    <col min="12787" max="12787" width="9.140625" style="5"/>
    <col min="12788" max="12788" width="9.7109375" style="5" customWidth="1"/>
    <col min="12789" max="12789" width="10" style="5" customWidth="1"/>
    <col min="12790" max="12790" width="11.140625" style="5" customWidth="1"/>
    <col min="12791" max="12791" width="9.140625" style="5"/>
    <col min="12792" max="12792" width="10" style="5" customWidth="1"/>
    <col min="12793" max="12793" width="9.5703125" style="5" customWidth="1"/>
    <col min="12794" max="12794" width="11" style="5" customWidth="1"/>
    <col min="12795" max="12795" width="9.140625" style="5"/>
    <col min="12796" max="12796" width="9.7109375" style="5" customWidth="1"/>
    <col min="12797" max="12797" width="9.140625" style="5"/>
    <col min="12798" max="12798" width="10.7109375" style="5" customWidth="1"/>
    <col min="12799" max="12799" width="9.140625" style="5"/>
    <col min="12800" max="12801" width="9.85546875" style="5" customWidth="1"/>
    <col min="12802" max="12802" width="10.28515625" style="5" customWidth="1"/>
    <col min="12803" max="12803" width="9.140625" style="5"/>
    <col min="12804" max="12804" width="9.42578125" style="5" customWidth="1"/>
    <col min="12805" max="12805" width="10" style="5" customWidth="1"/>
    <col min="12806" max="13029" width="9.140625" style="5"/>
    <col min="13030" max="13030" width="5.5703125" style="5" customWidth="1"/>
    <col min="13031" max="13031" width="10.42578125" style="5" customWidth="1"/>
    <col min="13032" max="13032" width="35.28515625" style="5" customWidth="1"/>
    <col min="13033" max="13033" width="7.28515625" style="5" customWidth="1"/>
    <col min="13034" max="13034" width="10" style="5" customWidth="1"/>
    <col min="13035" max="13035" width="10.140625" style="5" customWidth="1"/>
    <col min="13036" max="13036" width="10.28515625" style="5" customWidth="1"/>
    <col min="13037" max="13037" width="10.140625" style="5" customWidth="1"/>
    <col min="13038" max="13038" width="10.42578125" style="5" customWidth="1"/>
    <col min="13039" max="13039" width="9.140625" style="5"/>
    <col min="13040" max="13040" width="10" style="5" customWidth="1"/>
    <col min="13041" max="13041" width="9.85546875" style="5" customWidth="1"/>
    <col min="13042" max="13042" width="10.5703125" style="5" customWidth="1"/>
    <col min="13043" max="13043" width="9.140625" style="5"/>
    <col min="13044" max="13044" width="9.7109375" style="5" customWidth="1"/>
    <col min="13045" max="13045" width="10" style="5" customWidth="1"/>
    <col min="13046" max="13046" width="11.140625" style="5" customWidth="1"/>
    <col min="13047" max="13047" width="9.140625" style="5"/>
    <col min="13048" max="13048" width="10" style="5" customWidth="1"/>
    <col min="13049" max="13049" width="9.5703125" style="5" customWidth="1"/>
    <col min="13050" max="13050" width="11" style="5" customWidth="1"/>
    <col min="13051" max="13051" width="9.140625" style="5"/>
    <col min="13052" max="13052" width="9.7109375" style="5" customWidth="1"/>
    <col min="13053" max="13053" width="9.140625" style="5"/>
    <col min="13054" max="13054" width="10.7109375" style="5" customWidth="1"/>
    <col min="13055" max="13055" width="9.140625" style="5"/>
    <col min="13056" max="13057" width="9.85546875" style="5" customWidth="1"/>
    <col min="13058" max="13058" width="10.28515625" style="5" customWidth="1"/>
    <col min="13059" max="13059" width="9.140625" style="5"/>
    <col min="13060" max="13060" width="9.42578125" style="5" customWidth="1"/>
    <col min="13061" max="13061" width="10" style="5" customWidth="1"/>
    <col min="13062" max="13285" width="9.140625" style="5"/>
    <col min="13286" max="13286" width="5.5703125" style="5" customWidth="1"/>
    <col min="13287" max="13287" width="10.42578125" style="5" customWidth="1"/>
    <col min="13288" max="13288" width="35.28515625" style="5" customWidth="1"/>
    <col min="13289" max="13289" width="7.28515625" style="5" customWidth="1"/>
    <col min="13290" max="13290" width="10" style="5" customWidth="1"/>
    <col min="13291" max="13291" width="10.140625" style="5" customWidth="1"/>
    <col min="13292" max="13292" width="10.28515625" style="5" customWidth="1"/>
    <col min="13293" max="13293" width="10.140625" style="5" customWidth="1"/>
    <col min="13294" max="13294" width="10.42578125" style="5" customWidth="1"/>
    <col min="13295" max="13295" width="9.140625" style="5"/>
    <col min="13296" max="13296" width="10" style="5" customWidth="1"/>
    <col min="13297" max="13297" width="9.85546875" style="5" customWidth="1"/>
    <col min="13298" max="13298" width="10.5703125" style="5" customWidth="1"/>
    <col min="13299" max="13299" width="9.140625" style="5"/>
    <col min="13300" max="13300" width="9.7109375" style="5" customWidth="1"/>
    <col min="13301" max="13301" width="10" style="5" customWidth="1"/>
    <col min="13302" max="13302" width="11.140625" style="5" customWidth="1"/>
    <col min="13303" max="13303" width="9.140625" style="5"/>
    <col min="13304" max="13304" width="10" style="5" customWidth="1"/>
    <col min="13305" max="13305" width="9.5703125" style="5" customWidth="1"/>
    <col min="13306" max="13306" width="11" style="5" customWidth="1"/>
    <col min="13307" max="13307" width="9.140625" style="5"/>
    <col min="13308" max="13308" width="9.7109375" style="5" customWidth="1"/>
    <col min="13309" max="13309" width="9.140625" style="5"/>
    <col min="13310" max="13310" width="10.7109375" style="5" customWidth="1"/>
    <col min="13311" max="13311" width="9.140625" style="5"/>
    <col min="13312" max="13313" width="9.85546875" style="5" customWidth="1"/>
    <col min="13314" max="13314" width="10.28515625" style="5" customWidth="1"/>
    <col min="13315" max="13315" width="9.140625" style="5"/>
    <col min="13316" max="13316" width="9.42578125" style="5" customWidth="1"/>
    <col min="13317" max="13317" width="10" style="5" customWidth="1"/>
    <col min="13318" max="13541" width="9.140625" style="5"/>
    <col min="13542" max="13542" width="5.5703125" style="5" customWidth="1"/>
    <col min="13543" max="13543" width="10.42578125" style="5" customWidth="1"/>
    <col min="13544" max="13544" width="35.28515625" style="5" customWidth="1"/>
    <col min="13545" max="13545" width="7.28515625" style="5" customWidth="1"/>
    <col min="13546" max="13546" width="10" style="5" customWidth="1"/>
    <col min="13547" max="13547" width="10.140625" style="5" customWidth="1"/>
    <col min="13548" max="13548" width="10.28515625" style="5" customWidth="1"/>
    <col min="13549" max="13549" width="10.140625" style="5" customWidth="1"/>
    <col min="13550" max="13550" width="10.42578125" style="5" customWidth="1"/>
    <col min="13551" max="13551" width="9.140625" style="5"/>
    <col min="13552" max="13552" width="10" style="5" customWidth="1"/>
    <col min="13553" max="13553" width="9.85546875" style="5" customWidth="1"/>
    <col min="13554" max="13554" width="10.5703125" style="5" customWidth="1"/>
    <col min="13555" max="13555" width="9.140625" style="5"/>
    <col min="13556" max="13556" width="9.7109375" style="5" customWidth="1"/>
    <col min="13557" max="13557" width="10" style="5" customWidth="1"/>
    <col min="13558" max="13558" width="11.140625" style="5" customWidth="1"/>
    <col min="13559" max="13559" width="9.140625" style="5"/>
    <col min="13560" max="13560" width="10" style="5" customWidth="1"/>
    <col min="13561" max="13561" width="9.5703125" style="5" customWidth="1"/>
    <col min="13562" max="13562" width="11" style="5" customWidth="1"/>
    <col min="13563" max="13563" width="9.140625" style="5"/>
    <col min="13564" max="13564" width="9.7109375" style="5" customWidth="1"/>
    <col min="13565" max="13565" width="9.140625" style="5"/>
    <col min="13566" max="13566" width="10.7109375" style="5" customWidth="1"/>
    <col min="13567" max="13567" width="9.140625" style="5"/>
    <col min="13568" max="13569" width="9.85546875" style="5" customWidth="1"/>
    <col min="13570" max="13570" width="10.28515625" style="5" customWidth="1"/>
    <col min="13571" max="13571" width="9.140625" style="5"/>
    <col min="13572" max="13572" width="9.42578125" style="5" customWidth="1"/>
    <col min="13573" max="13573" width="10" style="5" customWidth="1"/>
    <col min="13574" max="13797" width="9.140625" style="5"/>
    <col min="13798" max="13798" width="5.5703125" style="5" customWidth="1"/>
    <col min="13799" max="13799" width="10.42578125" style="5" customWidth="1"/>
    <col min="13800" max="13800" width="35.28515625" style="5" customWidth="1"/>
    <col min="13801" max="13801" width="7.28515625" style="5" customWidth="1"/>
    <col min="13802" max="13802" width="10" style="5" customWidth="1"/>
    <col min="13803" max="13803" width="10.140625" style="5" customWidth="1"/>
    <col min="13804" max="13804" width="10.28515625" style="5" customWidth="1"/>
    <col min="13805" max="13805" width="10.140625" style="5" customWidth="1"/>
    <col min="13806" max="13806" width="10.42578125" style="5" customWidth="1"/>
    <col min="13807" max="13807" width="9.140625" style="5"/>
    <col min="13808" max="13808" width="10" style="5" customWidth="1"/>
    <col min="13809" max="13809" width="9.85546875" style="5" customWidth="1"/>
    <col min="13810" max="13810" width="10.5703125" style="5" customWidth="1"/>
    <col min="13811" max="13811" width="9.140625" style="5"/>
    <col min="13812" max="13812" width="9.7109375" style="5" customWidth="1"/>
    <col min="13813" max="13813" width="10" style="5" customWidth="1"/>
    <col min="13814" max="13814" width="11.140625" style="5" customWidth="1"/>
    <col min="13815" max="13815" width="9.140625" style="5"/>
    <col min="13816" max="13816" width="10" style="5" customWidth="1"/>
    <col min="13817" max="13817" width="9.5703125" style="5" customWidth="1"/>
    <col min="13818" max="13818" width="11" style="5" customWidth="1"/>
    <col min="13819" max="13819" width="9.140625" style="5"/>
    <col min="13820" max="13820" width="9.7109375" style="5" customWidth="1"/>
    <col min="13821" max="13821" width="9.140625" style="5"/>
    <col min="13822" max="13822" width="10.7109375" style="5" customWidth="1"/>
    <col min="13823" max="13823" width="9.140625" style="5"/>
    <col min="13824" max="13825" width="9.85546875" style="5" customWidth="1"/>
    <col min="13826" max="13826" width="10.28515625" style="5" customWidth="1"/>
    <col min="13827" max="13827" width="9.140625" style="5"/>
    <col min="13828" max="13828" width="9.42578125" style="5" customWidth="1"/>
    <col min="13829" max="13829" width="10" style="5" customWidth="1"/>
    <col min="13830" max="14053" width="9.140625" style="5"/>
    <col min="14054" max="14054" width="5.5703125" style="5" customWidth="1"/>
    <col min="14055" max="14055" width="10.42578125" style="5" customWidth="1"/>
    <col min="14056" max="14056" width="35.28515625" style="5" customWidth="1"/>
    <col min="14057" max="14057" width="7.28515625" style="5" customWidth="1"/>
    <col min="14058" max="14058" width="10" style="5" customWidth="1"/>
    <col min="14059" max="14059" width="10.140625" style="5" customWidth="1"/>
    <col min="14060" max="14060" width="10.28515625" style="5" customWidth="1"/>
    <col min="14061" max="14061" width="10.140625" style="5" customWidth="1"/>
    <col min="14062" max="14062" width="10.42578125" style="5" customWidth="1"/>
    <col min="14063" max="14063" width="9.140625" style="5"/>
    <col min="14064" max="14064" width="10" style="5" customWidth="1"/>
    <col min="14065" max="14065" width="9.85546875" style="5" customWidth="1"/>
    <col min="14066" max="14066" width="10.5703125" style="5" customWidth="1"/>
    <col min="14067" max="14067" width="9.140625" style="5"/>
    <col min="14068" max="14068" width="9.7109375" style="5" customWidth="1"/>
    <col min="14069" max="14069" width="10" style="5" customWidth="1"/>
    <col min="14070" max="14070" width="11.140625" style="5" customWidth="1"/>
    <col min="14071" max="14071" width="9.140625" style="5"/>
    <col min="14072" max="14072" width="10" style="5" customWidth="1"/>
    <col min="14073" max="14073" width="9.5703125" style="5" customWidth="1"/>
    <col min="14074" max="14074" width="11" style="5" customWidth="1"/>
    <col min="14075" max="14075" width="9.140625" style="5"/>
    <col min="14076" max="14076" width="9.7109375" style="5" customWidth="1"/>
    <col min="14077" max="14077" width="9.140625" style="5"/>
    <col min="14078" max="14078" width="10.7109375" style="5" customWidth="1"/>
    <col min="14079" max="14079" width="9.140625" style="5"/>
    <col min="14080" max="14081" width="9.85546875" style="5" customWidth="1"/>
    <col min="14082" max="14082" width="10.28515625" style="5" customWidth="1"/>
    <col min="14083" max="14083" width="9.140625" style="5"/>
    <col min="14084" max="14084" width="9.42578125" style="5" customWidth="1"/>
    <col min="14085" max="14085" width="10" style="5" customWidth="1"/>
    <col min="14086" max="14309" width="9.140625" style="5"/>
    <col min="14310" max="14310" width="5.5703125" style="5" customWidth="1"/>
    <col min="14311" max="14311" width="10.42578125" style="5" customWidth="1"/>
    <col min="14312" max="14312" width="35.28515625" style="5" customWidth="1"/>
    <col min="14313" max="14313" width="7.28515625" style="5" customWidth="1"/>
    <col min="14314" max="14314" width="10" style="5" customWidth="1"/>
    <col min="14315" max="14315" width="10.140625" style="5" customWidth="1"/>
    <col min="14316" max="14316" width="10.28515625" style="5" customWidth="1"/>
    <col min="14317" max="14317" width="10.140625" style="5" customWidth="1"/>
    <col min="14318" max="14318" width="10.42578125" style="5" customWidth="1"/>
    <col min="14319" max="14319" width="9.140625" style="5"/>
    <col min="14320" max="14320" width="10" style="5" customWidth="1"/>
    <col min="14321" max="14321" width="9.85546875" style="5" customWidth="1"/>
    <col min="14322" max="14322" width="10.5703125" style="5" customWidth="1"/>
    <col min="14323" max="14323" width="9.140625" style="5"/>
    <col min="14324" max="14324" width="9.7109375" style="5" customWidth="1"/>
    <col min="14325" max="14325" width="10" style="5" customWidth="1"/>
    <col min="14326" max="14326" width="11.140625" style="5" customWidth="1"/>
    <col min="14327" max="14327" width="9.140625" style="5"/>
    <col min="14328" max="14328" width="10" style="5" customWidth="1"/>
    <col min="14329" max="14329" width="9.5703125" style="5" customWidth="1"/>
    <col min="14330" max="14330" width="11" style="5" customWidth="1"/>
    <col min="14331" max="14331" width="9.140625" style="5"/>
    <col min="14332" max="14332" width="9.7109375" style="5" customWidth="1"/>
    <col min="14333" max="14333" width="9.140625" style="5"/>
    <col min="14334" max="14334" width="10.7109375" style="5" customWidth="1"/>
    <col min="14335" max="14335" width="9.140625" style="5"/>
    <col min="14336" max="14337" width="9.85546875" style="5" customWidth="1"/>
    <col min="14338" max="14338" width="10.28515625" style="5" customWidth="1"/>
    <col min="14339" max="14339" width="9.140625" style="5"/>
    <col min="14340" max="14340" width="9.42578125" style="5" customWidth="1"/>
    <col min="14341" max="14341" width="10" style="5" customWidth="1"/>
    <col min="14342" max="14565" width="9.140625" style="5"/>
    <col min="14566" max="14566" width="5.5703125" style="5" customWidth="1"/>
    <col min="14567" max="14567" width="10.42578125" style="5" customWidth="1"/>
    <col min="14568" max="14568" width="35.28515625" style="5" customWidth="1"/>
    <col min="14569" max="14569" width="7.28515625" style="5" customWidth="1"/>
    <col min="14570" max="14570" width="10" style="5" customWidth="1"/>
    <col min="14571" max="14571" width="10.140625" style="5" customWidth="1"/>
    <col min="14572" max="14572" width="10.28515625" style="5" customWidth="1"/>
    <col min="14573" max="14573" width="10.140625" style="5" customWidth="1"/>
    <col min="14574" max="14574" width="10.42578125" style="5" customWidth="1"/>
    <col min="14575" max="14575" width="9.140625" style="5"/>
    <col min="14576" max="14576" width="10" style="5" customWidth="1"/>
    <col min="14577" max="14577" width="9.85546875" style="5" customWidth="1"/>
    <col min="14578" max="14578" width="10.5703125" style="5" customWidth="1"/>
    <col min="14579" max="14579" width="9.140625" style="5"/>
    <col min="14580" max="14580" width="9.7109375" style="5" customWidth="1"/>
    <col min="14581" max="14581" width="10" style="5" customWidth="1"/>
    <col min="14582" max="14582" width="11.140625" style="5" customWidth="1"/>
    <col min="14583" max="14583" width="9.140625" style="5"/>
    <col min="14584" max="14584" width="10" style="5" customWidth="1"/>
    <col min="14585" max="14585" width="9.5703125" style="5" customWidth="1"/>
    <col min="14586" max="14586" width="11" style="5" customWidth="1"/>
    <col min="14587" max="14587" width="9.140625" style="5"/>
    <col min="14588" max="14588" width="9.7109375" style="5" customWidth="1"/>
    <col min="14589" max="14589" width="9.140625" style="5"/>
    <col min="14590" max="14590" width="10.7109375" style="5" customWidth="1"/>
    <col min="14591" max="14591" width="9.140625" style="5"/>
    <col min="14592" max="14593" width="9.85546875" style="5" customWidth="1"/>
    <col min="14594" max="14594" width="10.28515625" style="5" customWidth="1"/>
    <col min="14595" max="14595" width="9.140625" style="5"/>
    <col min="14596" max="14596" width="9.42578125" style="5" customWidth="1"/>
    <col min="14597" max="14597" width="10" style="5" customWidth="1"/>
    <col min="14598" max="14821" width="9.140625" style="5"/>
    <col min="14822" max="14822" width="5.5703125" style="5" customWidth="1"/>
    <col min="14823" max="14823" width="10.42578125" style="5" customWidth="1"/>
    <col min="14824" max="14824" width="35.28515625" style="5" customWidth="1"/>
    <col min="14825" max="14825" width="7.28515625" style="5" customWidth="1"/>
    <col min="14826" max="14826" width="10" style="5" customWidth="1"/>
    <col min="14827" max="14827" width="10.140625" style="5" customWidth="1"/>
    <col min="14828" max="14828" width="10.28515625" style="5" customWidth="1"/>
    <col min="14829" max="14829" width="10.140625" style="5" customWidth="1"/>
    <col min="14830" max="14830" width="10.42578125" style="5" customWidth="1"/>
    <col min="14831" max="14831" width="9.140625" style="5"/>
    <col min="14832" max="14832" width="10" style="5" customWidth="1"/>
    <col min="14833" max="14833" width="9.85546875" style="5" customWidth="1"/>
    <col min="14834" max="14834" width="10.5703125" style="5" customWidth="1"/>
    <col min="14835" max="14835" width="9.140625" style="5"/>
    <col min="14836" max="14836" width="9.7109375" style="5" customWidth="1"/>
    <col min="14837" max="14837" width="10" style="5" customWidth="1"/>
    <col min="14838" max="14838" width="11.140625" style="5" customWidth="1"/>
    <col min="14839" max="14839" width="9.140625" style="5"/>
    <col min="14840" max="14840" width="10" style="5" customWidth="1"/>
    <col min="14841" max="14841" width="9.5703125" style="5" customWidth="1"/>
    <col min="14842" max="14842" width="11" style="5" customWidth="1"/>
    <col min="14843" max="14843" width="9.140625" style="5"/>
    <col min="14844" max="14844" width="9.7109375" style="5" customWidth="1"/>
    <col min="14845" max="14845" width="9.140625" style="5"/>
    <col min="14846" max="14846" width="10.7109375" style="5" customWidth="1"/>
    <col min="14847" max="14847" width="9.140625" style="5"/>
    <col min="14848" max="14849" width="9.85546875" style="5" customWidth="1"/>
    <col min="14850" max="14850" width="10.28515625" style="5" customWidth="1"/>
    <col min="14851" max="14851" width="9.140625" style="5"/>
    <col min="14852" max="14852" width="9.42578125" style="5" customWidth="1"/>
    <col min="14853" max="14853" width="10" style="5" customWidth="1"/>
    <col min="14854" max="15077" width="9.140625" style="5"/>
    <col min="15078" max="15078" width="5.5703125" style="5" customWidth="1"/>
    <col min="15079" max="15079" width="10.42578125" style="5" customWidth="1"/>
    <col min="15080" max="15080" width="35.28515625" style="5" customWidth="1"/>
    <col min="15081" max="15081" width="7.28515625" style="5" customWidth="1"/>
    <col min="15082" max="15082" width="10" style="5" customWidth="1"/>
    <col min="15083" max="15083" width="10.140625" style="5" customWidth="1"/>
    <col min="15084" max="15084" width="10.28515625" style="5" customWidth="1"/>
    <col min="15085" max="15085" width="10.140625" style="5" customWidth="1"/>
    <col min="15086" max="15086" width="10.42578125" style="5" customWidth="1"/>
    <col min="15087" max="15087" width="9.140625" style="5"/>
    <col min="15088" max="15088" width="10" style="5" customWidth="1"/>
    <col min="15089" max="15089" width="9.85546875" style="5" customWidth="1"/>
    <col min="15090" max="15090" width="10.5703125" style="5" customWidth="1"/>
    <col min="15091" max="15091" width="9.140625" style="5"/>
    <col min="15092" max="15092" width="9.7109375" style="5" customWidth="1"/>
    <col min="15093" max="15093" width="10" style="5" customWidth="1"/>
    <col min="15094" max="15094" width="11.140625" style="5" customWidth="1"/>
    <col min="15095" max="15095" width="9.140625" style="5"/>
    <col min="15096" max="15096" width="10" style="5" customWidth="1"/>
    <col min="15097" max="15097" width="9.5703125" style="5" customWidth="1"/>
    <col min="15098" max="15098" width="11" style="5" customWidth="1"/>
    <col min="15099" max="15099" width="9.140625" style="5"/>
    <col min="15100" max="15100" width="9.7109375" style="5" customWidth="1"/>
    <col min="15101" max="15101" width="9.140625" style="5"/>
    <col min="15102" max="15102" width="10.7109375" style="5" customWidth="1"/>
    <col min="15103" max="15103" width="9.140625" style="5"/>
    <col min="15104" max="15105" width="9.85546875" style="5" customWidth="1"/>
    <col min="15106" max="15106" width="10.28515625" style="5" customWidth="1"/>
    <col min="15107" max="15107" width="9.140625" style="5"/>
    <col min="15108" max="15108" width="9.42578125" style="5" customWidth="1"/>
    <col min="15109" max="15109" width="10" style="5" customWidth="1"/>
    <col min="15110" max="15333" width="9.140625" style="5"/>
    <col min="15334" max="15334" width="5.5703125" style="5" customWidth="1"/>
    <col min="15335" max="15335" width="10.42578125" style="5" customWidth="1"/>
    <col min="15336" max="15336" width="35.28515625" style="5" customWidth="1"/>
    <col min="15337" max="15337" width="7.28515625" style="5" customWidth="1"/>
    <col min="15338" max="15338" width="10" style="5" customWidth="1"/>
    <col min="15339" max="15339" width="10.140625" style="5" customWidth="1"/>
    <col min="15340" max="15340" width="10.28515625" style="5" customWidth="1"/>
    <col min="15341" max="15341" width="10.140625" style="5" customWidth="1"/>
    <col min="15342" max="15342" width="10.42578125" style="5" customWidth="1"/>
    <col min="15343" max="15343" width="9.140625" style="5"/>
    <col min="15344" max="15344" width="10" style="5" customWidth="1"/>
    <col min="15345" max="15345" width="9.85546875" style="5" customWidth="1"/>
    <col min="15346" max="15346" width="10.5703125" style="5" customWidth="1"/>
    <col min="15347" max="15347" width="9.140625" style="5"/>
    <col min="15348" max="15348" width="9.7109375" style="5" customWidth="1"/>
    <col min="15349" max="15349" width="10" style="5" customWidth="1"/>
    <col min="15350" max="15350" width="11.140625" style="5" customWidth="1"/>
    <col min="15351" max="15351" width="9.140625" style="5"/>
    <col min="15352" max="15352" width="10" style="5" customWidth="1"/>
    <col min="15353" max="15353" width="9.5703125" style="5" customWidth="1"/>
    <col min="15354" max="15354" width="11" style="5" customWidth="1"/>
    <col min="15355" max="15355" width="9.140625" style="5"/>
    <col min="15356" max="15356" width="9.7109375" style="5" customWidth="1"/>
    <col min="15357" max="15357" width="9.140625" style="5"/>
    <col min="15358" max="15358" width="10.7109375" style="5" customWidth="1"/>
    <col min="15359" max="15359" width="9.140625" style="5"/>
    <col min="15360" max="15361" width="9.85546875" style="5" customWidth="1"/>
    <col min="15362" max="15362" width="10.28515625" style="5" customWidth="1"/>
    <col min="15363" max="15363" width="9.140625" style="5"/>
    <col min="15364" max="15364" width="9.42578125" style="5" customWidth="1"/>
    <col min="15365" max="15365" width="10" style="5" customWidth="1"/>
    <col min="15366" max="15589" width="9.140625" style="5"/>
    <col min="15590" max="15590" width="5.5703125" style="5" customWidth="1"/>
    <col min="15591" max="15591" width="10.42578125" style="5" customWidth="1"/>
    <col min="15592" max="15592" width="35.28515625" style="5" customWidth="1"/>
    <col min="15593" max="15593" width="7.28515625" style="5" customWidth="1"/>
    <col min="15594" max="15594" width="10" style="5" customWidth="1"/>
    <col min="15595" max="15595" width="10.140625" style="5" customWidth="1"/>
    <col min="15596" max="15596" width="10.28515625" style="5" customWidth="1"/>
    <col min="15597" max="15597" width="10.140625" style="5" customWidth="1"/>
    <col min="15598" max="15598" width="10.42578125" style="5" customWidth="1"/>
    <col min="15599" max="15599" width="9.140625" style="5"/>
    <col min="15600" max="15600" width="10" style="5" customWidth="1"/>
    <col min="15601" max="15601" width="9.85546875" style="5" customWidth="1"/>
    <col min="15602" max="15602" width="10.5703125" style="5" customWidth="1"/>
    <col min="15603" max="15603" width="9.140625" style="5"/>
    <col min="15604" max="15604" width="9.7109375" style="5" customWidth="1"/>
    <col min="15605" max="15605" width="10" style="5" customWidth="1"/>
    <col min="15606" max="15606" width="11.140625" style="5" customWidth="1"/>
    <col min="15607" max="15607" width="9.140625" style="5"/>
    <col min="15608" max="15608" width="10" style="5" customWidth="1"/>
    <col min="15609" max="15609" width="9.5703125" style="5" customWidth="1"/>
    <col min="15610" max="15610" width="11" style="5" customWidth="1"/>
    <col min="15611" max="15611" width="9.140625" style="5"/>
    <col min="15612" max="15612" width="9.7109375" style="5" customWidth="1"/>
    <col min="15613" max="15613" width="9.140625" style="5"/>
    <col min="15614" max="15614" width="10.7109375" style="5" customWidth="1"/>
    <col min="15615" max="15615" width="9.140625" style="5"/>
    <col min="15616" max="15617" width="9.85546875" style="5" customWidth="1"/>
    <col min="15618" max="15618" width="10.28515625" style="5" customWidth="1"/>
    <col min="15619" max="15619" width="9.140625" style="5"/>
    <col min="15620" max="15620" width="9.42578125" style="5" customWidth="1"/>
    <col min="15621" max="15621" width="10" style="5" customWidth="1"/>
    <col min="15622" max="15845" width="9.140625" style="5"/>
    <col min="15846" max="15846" width="5.5703125" style="5" customWidth="1"/>
    <col min="15847" max="15847" width="10.42578125" style="5" customWidth="1"/>
    <col min="15848" max="15848" width="35.28515625" style="5" customWidth="1"/>
    <col min="15849" max="15849" width="7.28515625" style="5" customWidth="1"/>
    <col min="15850" max="15850" width="10" style="5" customWidth="1"/>
    <col min="15851" max="15851" width="10.140625" style="5" customWidth="1"/>
    <col min="15852" max="15852" width="10.28515625" style="5" customWidth="1"/>
    <col min="15853" max="15853" width="10.140625" style="5" customWidth="1"/>
    <col min="15854" max="15854" width="10.42578125" style="5" customWidth="1"/>
    <col min="15855" max="15855" width="9.140625" style="5"/>
    <col min="15856" max="15856" width="10" style="5" customWidth="1"/>
    <col min="15857" max="15857" width="9.85546875" style="5" customWidth="1"/>
    <col min="15858" max="15858" width="10.5703125" style="5" customWidth="1"/>
    <col min="15859" max="15859" width="9.140625" style="5"/>
    <col min="15860" max="15860" width="9.7109375" style="5" customWidth="1"/>
    <col min="15861" max="15861" width="10" style="5" customWidth="1"/>
    <col min="15862" max="15862" width="11.140625" style="5" customWidth="1"/>
    <col min="15863" max="15863" width="9.140625" style="5"/>
    <col min="15864" max="15864" width="10" style="5" customWidth="1"/>
    <col min="15865" max="15865" width="9.5703125" style="5" customWidth="1"/>
    <col min="15866" max="15866" width="11" style="5" customWidth="1"/>
    <col min="15867" max="15867" width="9.140625" style="5"/>
    <col min="15868" max="15868" width="9.7109375" style="5" customWidth="1"/>
    <col min="15869" max="15869" width="9.140625" style="5"/>
    <col min="15870" max="15870" width="10.7109375" style="5" customWidth="1"/>
    <col min="15871" max="15871" width="9.140625" style="5"/>
    <col min="15872" max="15873" width="9.85546875" style="5" customWidth="1"/>
    <col min="15874" max="15874" width="10.28515625" style="5" customWidth="1"/>
    <col min="15875" max="15875" width="9.140625" style="5"/>
    <col min="15876" max="15876" width="9.42578125" style="5" customWidth="1"/>
    <col min="15877" max="15877" width="10" style="5" customWidth="1"/>
    <col min="15878" max="16101" width="9.140625" style="5"/>
    <col min="16102" max="16102" width="5.5703125" style="5" customWidth="1"/>
    <col min="16103" max="16103" width="10.42578125" style="5" customWidth="1"/>
    <col min="16104" max="16104" width="35.28515625" style="5" customWidth="1"/>
    <col min="16105" max="16105" width="7.28515625" style="5" customWidth="1"/>
    <col min="16106" max="16106" width="10" style="5" customWidth="1"/>
    <col min="16107" max="16107" width="10.140625" style="5" customWidth="1"/>
    <col min="16108" max="16108" width="10.28515625" style="5" customWidth="1"/>
    <col min="16109" max="16109" width="10.140625" style="5" customWidth="1"/>
    <col min="16110" max="16110" width="10.42578125" style="5" customWidth="1"/>
    <col min="16111" max="16111" width="9.140625" style="5"/>
    <col min="16112" max="16112" width="10" style="5" customWidth="1"/>
    <col min="16113" max="16113" width="9.85546875" style="5" customWidth="1"/>
    <col min="16114" max="16114" width="10.5703125" style="5" customWidth="1"/>
    <col min="16115" max="16115" width="9.140625" style="5"/>
    <col min="16116" max="16116" width="9.7109375" style="5" customWidth="1"/>
    <col min="16117" max="16117" width="10" style="5" customWidth="1"/>
    <col min="16118" max="16118" width="11.140625" style="5" customWidth="1"/>
    <col min="16119" max="16119" width="9.140625" style="5"/>
    <col min="16120" max="16120" width="10" style="5" customWidth="1"/>
    <col min="16121" max="16121" width="9.5703125" style="5" customWidth="1"/>
    <col min="16122" max="16122" width="11" style="5" customWidth="1"/>
    <col min="16123" max="16123" width="9.140625" style="5"/>
    <col min="16124" max="16124" width="9.7109375" style="5" customWidth="1"/>
    <col min="16125" max="16125" width="9.140625" style="5"/>
    <col min="16126" max="16126" width="10.7109375" style="5" customWidth="1"/>
    <col min="16127" max="16127" width="9.140625" style="5"/>
    <col min="16128" max="16129" width="9.85546875" style="5" customWidth="1"/>
    <col min="16130" max="16130" width="10.28515625" style="5" customWidth="1"/>
    <col min="16131" max="16131" width="9.140625" style="5"/>
    <col min="16132" max="16132" width="9.42578125" style="5" customWidth="1"/>
    <col min="16133" max="16133" width="10" style="5" customWidth="1"/>
    <col min="16134" max="16384" width="9.140625" style="5"/>
  </cols>
  <sheetData>
    <row r="1" spans="1:5" ht="15" customHeight="1" x14ac:dyDescent="0.25">
      <c r="A1" s="1"/>
      <c r="B1" s="2"/>
      <c r="D1" s="50" t="s">
        <v>0</v>
      </c>
      <c r="E1" s="50"/>
    </row>
    <row r="2" spans="1:5" x14ac:dyDescent="0.25">
      <c r="D2" s="50"/>
      <c r="E2" s="50"/>
    </row>
    <row r="3" spans="1:5" ht="30.75" customHeight="1" x14ac:dyDescent="0.25">
      <c r="B3" s="35"/>
      <c r="C3" s="35"/>
      <c r="D3" s="50"/>
      <c r="E3" s="50"/>
    </row>
    <row r="4" spans="1:5" ht="15" x14ac:dyDescent="0.25">
      <c r="B4" s="35"/>
      <c r="C4" s="35"/>
      <c r="D4" s="6"/>
      <c r="E4" s="6"/>
    </row>
    <row r="5" spans="1:5" ht="35.25" customHeight="1" x14ac:dyDescent="0.25">
      <c r="A5" s="57" t="s">
        <v>1</v>
      </c>
      <c r="B5" s="57"/>
      <c r="C5" s="57"/>
      <c r="D5" s="57"/>
      <c r="E5" s="57"/>
    </row>
    <row r="7" spans="1:5" ht="39" customHeight="1" x14ac:dyDescent="0.25">
      <c r="A7" s="36" t="s">
        <v>2</v>
      </c>
      <c r="B7" s="36" t="s">
        <v>3</v>
      </c>
      <c r="C7" s="36" t="s">
        <v>4</v>
      </c>
      <c r="D7" s="33" t="s">
        <v>5</v>
      </c>
      <c r="E7" s="33" t="s">
        <v>6</v>
      </c>
    </row>
    <row r="8" spans="1:5" s="4" customFormat="1" x14ac:dyDescent="0.25">
      <c r="A8" s="9">
        <v>1</v>
      </c>
      <c r="B8" s="10">
        <v>2</v>
      </c>
      <c r="C8" s="9">
        <v>3</v>
      </c>
      <c r="D8" s="10">
        <v>4</v>
      </c>
      <c r="E8" s="10">
        <v>5</v>
      </c>
    </row>
    <row r="9" spans="1:5" s="4" customFormat="1" x14ac:dyDescent="0.25">
      <c r="A9" s="11" t="s">
        <v>7</v>
      </c>
      <c r="B9" s="12" t="s">
        <v>8</v>
      </c>
      <c r="C9" s="13"/>
      <c r="D9" s="14"/>
      <c r="E9" s="40">
        <f t="shared" ref="E9" si="0">SUBTOTAL(9,E10:E11)</f>
        <v>151.9</v>
      </c>
    </row>
    <row r="10" spans="1:5" s="4" customFormat="1" x14ac:dyDescent="0.25">
      <c r="A10" s="15"/>
      <c r="B10" s="16"/>
      <c r="C10" s="17" t="s">
        <v>9</v>
      </c>
      <c r="D10" s="18" t="s">
        <v>10</v>
      </c>
      <c r="E10" s="41">
        <v>151.9</v>
      </c>
    </row>
    <row r="11" spans="1:5" s="4" customFormat="1" x14ac:dyDescent="0.25">
      <c r="A11" s="19"/>
      <c r="B11" s="20"/>
      <c r="C11" s="21" t="s">
        <v>11</v>
      </c>
      <c r="D11" s="22"/>
      <c r="E11" s="42">
        <f t="shared" ref="E11" si="1">SUBTOTAL(9,E10:E10)</f>
        <v>151.9</v>
      </c>
    </row>
    <row r="12" spans="1:5" s="4" customFormat="1" x14ac:dyDescent="0.25">
      <c r="A12" s="11" t="s">
        <v>12</v>
      </c>
      <c r="B12" s="12" t="s">
        <v>13</v>
      </c>
      <c r="C12" s="13"/>
      <c r="D12" s="14"/>
      <c r="E12" s="40">
        <f>SUBTOTAL(9,E13:E87)-E18-E45-E46-E47-E48-E49-E50-E51-E52-E64-E65-E66-E67-E68-E69-E70-E71</f>
        <v>61257.400000000009</v>
      </c>
    </row>
    <row r="13" spans="1:5" s="4" customFormat="1" x14ac:dyDescent="0.25">
      <c r="A13" s="23"/>
      <c r="B13" s="24"/>
      <c r="C13" s="54" t="s">
        <v>9</v>
      </c>
      <c r="D13" s="18" t="s">
        <v>10</v>
      </c>
      <c r="E13" s="41">
        <v>8457.2999999999993</v>
      </c>
    </row>
    <row r="14" spans="1:5" s="4" customFormat="1" x14ac:dyDescent="0.25">
      <c r="A14" s="25"/>
      <c r="B14" s="26"/>
      <c r="C14" s="56"/>
      <c r="D14" s="18" t="s">
        <v>14</v>
      </c>
      <c r="E14" s="41">
        <v>178.6</v>
      </c>
    </row>
    <row r="15" spans="1:5" s="4" customFormat="1" x14ac:dyDescent="0.25">
      <c r="A15" s="25"/>
      <c r="B15" s="26"/>
      <c r="C15" s="56"/>
      <c r="D15" s="18" t="s">
        <v>15</v>
      </c>
      <c r="E15" s="41">
        <v>55.5</v>
      </c>
    </row>
    <row r="16" spans="1:5" s="4" customFormat="1" x14ac:dyDescent="0.25">
      <c r="A16" s="25"/>
      <c r="B16" s="26"/>
      <c r="C16" s="55"/>
      <c r="D16" s="18" t="s">
        <v>16</v>
      </c>
      <c r="E16" s="46">
        <v>7.1</v>
      </c>
    </row>
    <row r="17" spans="1:5" s="4" customFormat="1" x14ac:dyDescent="0.25">
      <c r="A17" s="25"/>
      <c r="B17" s="26"/>
      <c r="C17" s="27" t="s">
        <v>17</v>
      </c>
      <c r="D17" s="18"/>
      <c r="E17" s="41"/>
    </row>
    <row r="18" spans="1:5" s="4" customFormat="1" ht="25.5" x14ac:dyDescent="0.25">
      <c r="A18" s="25"/>
      <c r="B18" s="26"/>
      <c r="C18" s="28" t="s">
        <v>18</v>
      </c>
      <c r="D18" s="18" t="s">
        <v>10</v>
      </c>
      <c r="E18" s="41">
        <v>3.9</v>
      </c>
    </row>
    <row r="19" spans="1:5" s="4" customFormat="1" x14ac:dyDescent="0.25">
      <c r="A19" s="25"/>
      <c r="B19" s="26"/>
      <c r="C19" s="21" t="s">
        <v>11</v>
      </c>
      <c r="D19" s="22"/>
      <c r="E19" s="42">
        <f t="shared" ref="E19" si="2">SUBTOTAL(9,E13:E16)</f>
        <v>8698.5</v>
      </c>
    </row>
    <row r="20" spans="1:5" s="4" customFormat="1" x14ac:dyDescent="0.25">
      <c r="A20" s="25"/>
      <c r="B20" s="26"/>
      <c r="C20" s="54" t="s">
        <v>19</v>
      </c>
      <c r="D20" s="18" t="s">
        <v>10</v>
      </c>
      <c r="E20" s="41">
        <v>526.1</v>
      </c>
    </row>
    <row r="21" spans="1:5" s="4" customFormat="1" x14ac:dyDescent="0.25">
      <c r="A21" s="25"/>
      <c r="B21" s="26"/>
      <c r="C21" s="56"/>
      <c r="D21" s="18" t="s">
        <v>14</v>
      </c>
      <c r="E21" s="41">
        <v>115.1</v>
      </c>
    </row>
    <row r="22" spans="1:5" s="4" customFormat="1" x14ac:dyDescent="0.25">
      <c r="A22" s="25"/>
      <c r="B22" s="26"/>
      <c r="C22" s="55"/>
      <c r="D22" s="18" t="s">
        <v>16</v>
      </c>
      <c r="E22" s="41">
        <v>0</v>
      </c>
    </row>
    <row r="23" spans="1:5" s="4" customFormat="1" x14ac:dyDescent="0.25">
      <c r="A23" s="25"/>
      <c r="B23" s="26"/>
      <c r="C23" s="21" t="s">
        <v>11</v>
      </c>
      <c r="D23" s="22"/>
      <c r="E23" s="42">
        <f t="shared" ref="E23" si="3">SUBTOTAL(9,E20:E22)</f>
        <v>641.20000000000005</v>
      </c>
    </row>
    <row r="24" spans="1:5" s="4" customFormat="1" x14ac:dyDescent="0.25">
      <c r="A24" s="25"/>
      <c r="B24" s="26"/>
      <c r="C24" s="54" t="s">
        <v>20</v>
      </c>
      <c r="D24" s="18" t="s">
        <v>21</v>
      </c>
      <c r="E24" s="41">
        <v>0</v>
      </c>
    </row>
    <row r="25" spans="1:5" s="4" customFormat="1" x14ac:dyDescent="0.25">
      <c r="A25" s="25"/>
      <c r="B25" s="26"/>
      <c r="C25" s="56"/>
      <c r="D25" s="18" t="s">
        <v>10</v>
      </c>
      <c r="E25" s="41">
        <v>778.4</v>
      </c>
    </row>
    <row r="26" spans="1:5" s="4" customFormat="1" x14ac:dyDescent="0.25">
      <c r="A26" s="25"/>
      <c r="B26" s="26"/>
      <c r="C26" s="56"/>
      <c r="D26" s="18" t="s">
        <v>22</v>
      </c>
      <c r="E26" s="41">
        <v>1973.4</v>
      </c>
    </row>
    <row r="27" spans="1:5" s="4" customFormat="1" x14ac:dyDescent="0.25">
      <c r="A27" s="25"/>
      <c r="B27" s="26"/>
      <c r="C27" s="56"/>
      <c r="D27" s="18" t="s">
        <v>15</v>
      </c>
      <c r="E27" s="41">
        <v>604.79999999999995</v>
      </c>
    </row>
    <row r="28" spans="1:5" s="4" customFormat="1" x14ac:dyDescent="0.25">
      <c r="A28" s="25"/>
      <c r="B28" s="26"/>
      <c r="C28" s="55"/>
      <c r="D28" s="18" t="s">
        <v>23</v>
      </c>
      <c r="E28" s="41">
        <v>383.9</v>
      </c>
    </row>
    <row r="29" spans="1:5" s="4" customFormat="1" x14ac:dyDescent="0.25">
      <c r="A29" s="25"/>
      <c r="B29" s="26"/>
      <c r="C29" s="21" t="s">
        <v>11</v>
      </c>
      <c r="D29" s="22"/>
      <c r="E29" s="42">
        <f t="shared" ref="E29" si="4">SUBTOTAL(9,E24:E28)</f>
        <v>3740.5000000000005</v>
      </c>
    </row>
    <row r="30" spans="1:5" s="4" customFormat="1" x14ac:dyDescent="0.25">
      <c r="A30" s="25"/>
      <c r="B30" s="26"/>
      <c r="C30" s="54" t="s">
        <v>24</v>
      </c>
      <c r="D30" s="18" t="s">
        <v>10</v>
      </c>
      <c r="E30" s="41">
        <v>687.8</v>
      </c>
    </row>
    <row r="31" spans="1:5" s="4" customFormat="1" x14ac:dyDescent="0.25">
      <c r="A31" s="25"/>
      <c r="B31" s="26"/>
      <c r="C31" s="56"/>
      <c r="D31" s="18" t="s">
        <v>14</v>
      </c>
      <c r="E31" s="41">
        <v>473.5</v>
      </c>
    </row>
    <row r="32" spans="1:5" s="4" customFormat="1" x14ac:dyDescent="0.25">
      <c r="A32" s="25"/>
      <c r="B32" s="26"/>
      <c r="C32" s="55"/>
      <c r="D32" s="18" t="s">
        <v>15</v>
      </c>
      <c r="E32" s="41">
        <v>416.3</v>
      </c>
    </row>
    <row r="33" spans="1:5" s="4" customFormat="1" x14ac:dyDescent="0.25">
      <c r="A33" s="25"/>
      <c r="B33" s="26"/>
      <c r="C33" s="21" t="s">
        <v>11</v>
      </c>
      <c r="D33" s="22"/>
      <c r="E33" s="42">
        <f t="shared" ref="E33" si="5">SUBTOTAL(9,E30:E32)</f>
        <v>1577.6</v>
      </c>
    </row>
    <row r="34" spans="1:5" s="4" customFormat="1" x14ac:dyDescent="0.25">
      <c r="A34" s="25"/>
      <c r="B34" s="26"/>
      <c r="C34" s="54" t="s">
        <v>25</v>
      </c>
      <c r="D34" s="18" t="s">
        <v>21</v>
      </c>
      <c r="E34" s="41">
        <v>2155</v>
      </c>
    </row>
    <row r="35" spans="1:5" s="4" customFormat="1" x14ac:dyDescent="0.25">
      <c r="A35" s="25"/>
      <c r="B35" s="26"/>
      <c r="C35" s="56"/>
      <c r="D35" s="18" t="s">
        <v>10</v>
      </c>
      <c r="E35" s="41">
        <v>4333.7</v>
      </c>
    </row>
    <row r="36" spans="1:5" s="4" customFormat="1" x14ac:dyDescent="0.25">
      <c r="A36" s="25"/>
      <c r="B36" s="26"/>
      <c r="C36" s="56"/>
      <c r="D36" s="18" t="s">
        <v>26</v>
      </c>
      <c r="E36" s="41">
        <v>212.2</v>
      </c>
    </row>
    <row r="37" spans="1:5" s="4" customFormat="1" x14ac:dyDescent="0.25">
      <c r="A37" s="25"/>
      <c r="B37" s="26"/>
      <c r="C37" s="56"/>
      <c r="D37" s="18" t="s">
        <v>14</v>
      </c>
      <c r="E37" s="41">
        <v>15</v>
      </c>
    </row>
    <row r="38" spans="1:5" s="4" customFormat="1" x14ac:dyDescent="0.25">
      <c r="A38" s="25"/>
      <c r="B38" s="26"/>
      <c r="C38" s="56"/>
      <c r="D38" s="18" t="s">
        <v>15</v>
      </c>
      <c r="E38" s="41">
        <v>2722.1</v>
      </c>
    </row>
    <row r="39" spans="1:5" s="4" customFormat="1" x14ac:dyDescent="0.25">
      <c r="A39" s="25"/>
      <c r="B39" s="26"/>
      <c r="C39" s="56"/>
      <c r="D39" s="18" t="s">
        <v>27</v>
      </c>
      <c r="E39" s="41">
        <v>2920</v>
      </c>
    </row>
    <row r="40" spans="1:5" s="4" customFormat="1" x14ac:dyDescent="0.25">
      <c r="A40" s="25"/>
      <c r="B40" s="26"/>
      <c r="C40" s="55"/>
      <c r="D40" s="18" t="s">
        <v>16</v>
      </c>
      <c r="E40" s="41">
        <v>12.9</v>
      </c>
    </row>
    <row r="41" spans="1:5" s="4" customFormat="1" x14ac:dyDescent="0.25">
      <c r="A41" s="25"/>
      <c r="B41" s="26"/>
      <c r="C41" s="21" t="s">
        <v>11</v>
      </c>
      <c r="D41" s="22"/>
      <c r="E41" s="42">
        <f>SUBTOTAL(9,E34:E40)</f>
        <v>12370.9</v>
      </c>
    </row>
    <row r="42" spans="1:5" s="4" customFormat="1" x14ac:dyDescent="0.25">
      <c r="A42" s="25"/>
      <c r="B42" s="26"/>
      <c r="C42" s="54" t="s">
        <v>28</v>
      </c>
      <c r="D42" s="18" t="s">
        <v>10</v>
      </c>
      <c r="E42" s="41">
        <v>5895.7</v>
      </c>
    </row>
    <row r="43" spans="1:5" s="4" customFormat="1" x14ac:dyDescent="0.25">
      <c r="A43" s="25"/>
      <c r="B43" s="26"/>
      <c r="C43" s="55"/>
      <c r="D43" s="18" t="s">
        <v>29</v>
      </c>
      <c r="E43" s="41">
        <v>174.1</v>
      </c>
    </row>
    <row r="44" spans="1:5" s="4" customFormat="1" x14ac:dyDescent="0.25">
      <c r="A44" s="25"/>
      <c r="B44" s="26"/>
      <c r="C44" s="28" t="s">
        <v>17</v>
      </c>
      <c r="D44" s="18"/>
      <c r="E44" s="41"/>
    </row>
    <row r="45" spans="1:5" s="4" customFormat="1" ht="24" x14ac:dyDescent="0.25">
      <c r="A45" s="25"/>
      <c r="B45" s="26"/>
      <c r="C45" s="29" t="s">
        <v>18</v>
      </c>
      <c r="D45" s="30" t="s">
        <v>10</v>
      </c>
      <c r="E45" s="41">
        <f>1559.7+3</f>
        <v>1562.7</v>
      </c>
    </row>
    <row r="46" spans="1:5" s="4" customFormat="1" x14ac:dyDescent="0.25">
      <c r="A46" s="25"/>
      <c r="B46" s="26"/>
      <c r="C46" s="29" t="s">
        <v>30</v>
      </c>
      <c r="D46" s="30" t="s">
        <v>10</v>
      </c>
      <c r="E46" s="46">
        <f>296.2+10.4</f>
        <v>306.59999999999997</v>
      </c>
    </row>
    <row r="47" spans="1:5" s="4" customFormat="1" x14ac:dyDescent="0.25">
      <c r="A47" s="25"/>
      <c r="B47" s="26"/>
      <c r="C47" s="29" t="s">
        <v>31</v>
      </c>
      <c r="D47" s="30" t="s">
        <v>10</v>
      </c>
      <c r="E47" s="41">
        <f>515.5+26.4</f>
        <v>541.9</v>
      </c>
    </row>
    <row r="48" spans="1:5" s="4" customFormat="1" ht="24" x14ac:dyDescent="0.25">
      <c r="A48" s="25"/>
      <c r="B48" s="26"/>
      <c r="C48" s="29" t="s">
        <v>32</v>
      </c>
      <c r="D48" s="30" t="s">
        <v>10</v>
      </c>
      <c r="E48" s="41">
        <f>268+9.5</f>
        <v>277.5</v>
      </c>
    </row>
    <row r="49" spans="1:5" s="4" customFormat="1" x14ac:dyDescent="0.25">
      <c r="A49" s="25"/>
      <c r="B49" s="26"/>
      <c r="C49" s="29" t="s">
        <v>33</v>
      </c>
      <c r="D49" s="30" t="s">
        <v>10</v>
      </c>
      <c r="E49" s="41">
        <f>515.9+24.5</f>
        <v>540.4</v>
      </c>
    </row>
    <row r="50" spans="1:5" s="4" customFormat="1" ht="24" x14ac:dyDescent="0.25">
      <c r="A50" s="25"/>
      <c r="B50" s="26"/>
      <c r="C50" s="29" t="s">
        <v>34</v>
      </c>
      <c r="D50" s="30" t="s">
        <v>10</v>
      </c>
      <c r="E50" s="41">
        <f>538.1+26</f>
        <v>564.1</v>
      </c>
    </row>
    <row r="51" spans="1:5" s="4" customFormat="1" ht="24" x14ac:dyDescent="0.25">
      <c r="A51" s="25"/>
      <c r="B51" s="26"/>
      <c r="C51" s="29" t="s">
        <v>35</v>
      </c>
      <c r="D51" s="30" t="s">
        <v>10</v>
      </c>
      <c r="E51" s="41">
        <f>428.1+14.2</f>
        <v>442.3</v>
      </c>
    </row>
    <row r="52" spans="1:5" s="4" customFormat="1" x14ac:dyDescent="0.25">
      <c r="A52" s="25"/>
      <c r="B52" s="26"/>
      <c r="C52" s="29" t="s">
        <v>36</v>
      </c>
      <c r="D52" s="30" t="s">
        <v>10</v>
      </c>
      <c r="E52" s="41">
        <f>427.4+16.2</f>
        <v>443.59999999999997</v>
      </c>
    </row>
    <row r="53" spans="1:5" s="4" customFormat="1" x14ac:dyDescent="0.25">
      <c r="A53" s="25"/>
      <c r="B53" s="26"/>
      <c r="C53" s="21" t="s">
        <v>11</v>
      </c>
      <c r="D53" s="22"/>
      <c r="E53" s="42">
        <f>SUBTOTAL(9,E42:E43)</f>
        <v>6069.8</v>
      </c>
    </row>
    <row r="54" spans="1:5" s="4" customFormat="1" x14ac:dyDescent="0.25">
      <c r="A54" s="25"/>
      <c r="B54" s="26"/>
      <c r="C54" s="54" t="s">
        <v>37</v>
      </c>
      <c r="D54" s="18" t="s">
        <v>10</v>
      </c>
      <c r="E54" s="41">
        <v>131</v>
      </c>
    </row>
    <row r="55" spans="1:5" s="4" customFormat="1" x14ac:dyDescent="0.25">
      <c r="A55" s="25"/>
      <c r="B55" s="26"/>
      <c r="C55" s="56"/>
      <c r="D55" s="18" t="s">
        <v>15</v>
      </c>
      <c r="E55" s="41">
        <v>968.1</v>
      </c>
    </row>
    <row r="56" spans="1:5" s="4" customFormat="1" x14ac:dyDescent="0.25">
      <c r="A56" s="25"/>
      <c r="B56" s="26"/>
      <c r="C56" s="56"/>
      <c r="D56" s="18" t="s">
        <v>23</v>
      </c>
      <c r="E56" s="41">
        <v>67.900000000000006</v>
      </c>
    </row>
    <row r="57" spans="1:5" s="4" customFormat="1" x14ac:dyDescent="0.25">
      <c r="A57" s="25"/>
      <c r="B57" s="26"/>
      <c r="C57" s="55"/>
      <c r="D57" s="18" t="s">
        <v>16</v>
      </c>
      <c r="E57" s="41">
        <v>96.3</v>
      </c>
    </row>
    <row r="58" spans="1:5" s="4" customFormat="1" x14ac:dyDescent="0.25">
      <c r="A58" s="25"/>
      <c r="B58" s="26"/>
      <c r="C58" s="21" t="s">
        <v>11</v>
      </c>
      <c r="D58" s="22"/>
      <c r="E58" s="42">
        <f t="shared" ref="E58" si="6">SUBTOTAL(9,E54:E57)</f>
        <v>1263.3</v>
      </c>
    </row>
    <row r="59" spans="1:5" s="4" customFormat="1" x14ac:dyDescent="0.25">
      <c r="A59" s="25"/>
      <c r="B59" s="26"/>
      <c r="C59" s="54" t="s">
        <v>38</v>
      </c>
      <c r="D59" s="18" t="s">
        <v>21</v>
      </c>
      <c r="E59" s="41">
        <v>2310</v>
      </c>
    </row>
    <row r="60" spans="1:5" s="4" customFormat="1" x14ac:dyDescent="0.25">
      <c r="A60" s="25"/>
      <c r="B60" s="26"/>
      <c r="C60" s="56"/>
      <c r="D60" s="18" t="s">
        <v>10</v>
      </c>
      <c r="E60" s="41">
        <v>5673.6</v>
      </c>
    </row>
    <row r="61" spans="1:5" s="4" customFormat="1" x14ac:dyDescent="0.25">
      <c r="A61" s="25"/>
      <c r="B61" s="26"/>
      <c r="C61" s="56"/>
      <c r="D61" s="18" t="s">
        <v>27</v>
      </c>
      <c r="E61" s="41">
        <v>26.6</v>
      </c>
    </row>
    <row r="62" spans="1:5" s="4" customFormat="1" x14ac:dyDescent="0.25">
      <c r="A62" s="25"/>
      <c r="B62" s="26"/>
      <c r="C62" s="55"/>
      <c r="D62" s="18" t="s">
        <v>16</v>
      </c>
      <c r="E62" s="41">
        <v>0</v>
      </c>
    </row>
    <row r="63" spans="1:5" s="4" customFormat="1" x14ac:dyDescent="0.25">
      <c r="A63" s="25"/>
      <c r="B63" s="26"/>
      <c r="C63" s="28" t="s">
        <v>17</v>
      </c>
      <c r="D63" s="18"/>
      <c r="E63" s="41"/>
    </row>
    <row r="64" spans="1:5" s="4" customFormat="1" ht="24" x14ac:dyDescent="0.25">
      <c r="A64" s="25"/>
      <c r="B64" s="26"/>
      <c r="C64" s="29" t="s">
        <v>18</v>
      </c>
      <c r="D64" s="30" t="s">
        <v>10</v>
      </c>
      <c r="E64" s="41">
        <v>69.099999999999994</v>
      </c>
    </row>
    <row r="65" spans="1:5" s="4" customFormat="1" x14ac:dyDescent="0.25">
      <c r="A65" s="25"/>
      <c r="B65" s="26"/>
      <c r="C65" s="29" t="s">
        <v>30</v>
      </c>
      <c r="D65" s="30" t="s">
        <v>10</v>
      </c>
      <c r="E65" s="41">
        <v>3.4</v>
      </c>
    </row>
    <row r="66" spans="1:5" s="4" customFormat="1" x14ac:dyDescent="0.25">
      <c r="A66" s="25"/>
      <c r="B66" s="26"/>
      <c r="C66" s="29" t="s">
        <v>31</v>
      </c>
      <c r="D66" s="30" t="s">
        <v>10</v>
      </c>
      <c r="E66" s="41">
        <v>6.2</v>
      </c>
    </row>
    <row r="67" spans="1:5" s="4" customFormat="1" ht="24" x14ac:dyDescent="0.25">
      <c r="A67" s="25"/>
      <c r="B67" s="26"/>
      <c r="C67" s="29" t="s">
        <v>32</v>
      </c>
      <c r="D67" s="30" t="s">
        <v>10</v>
      </c>
      <c r="E67" s="41">
        <v>3.1</v>
      </c>
    </row>
    <row r="68" spans="1:5" s="4" customFormat="1" x14ac:dyDescent="0.25">
      <c r="A68" s="25"/>
      <c r="B68" s="26"/>
      <c r="C68" s="29" t="s">
        <v>33</v>
      </c>
      <c r="D68" s="30" t="s">
        <v>10</v>
      </c>
      <c r="E68" s="41">
        <v>8.8000000000000007</v>
      </c>
    </row>
    <row r="69" spans="1:5" s="4" customFormat="1" ht="24" x14ac:dyDescent="0.25">
      <c r="A69" s="25"/>
      <c r="B69" s="26"/>
      <c r="C69" s="29" t="s">
        <v>34</v>
      </c>
      <c r="D69" s="30" t="s">
        <v>10</v>
      </c>
      <c r="E69" s="41">
        <v>9.1999999999999993</v>
      </c>
    </row>
    <row r="70" spans="1:5" s="4" customFormat="1" ht="24" x14ac:dyDescent="0.25">
      <c r="A70" s="25"/>
      <c r="B70" s="26"/>
      <c r="C70" s="29" t="s">
        <v>35</v>
      </c>
      <c r="D70" s="30" t="s">
        <v>10</v>
      </c>
      <c r="E70" s="41">
        <v>15.4</v>
      </c>
    </row>
    <row r="71" spans="1:5" s="4" customFormat="1" x14ac:dyDescent="0.25">
      <c r="A71" s="25"/>
      <c r="B71" s="26"/>
      <c r="C71" s="29" t="s">
        <v>36</v>
      </c>
      <c r="D71" s="30" t="s">
        <v>10</v>
      </c>
      <c r="E71" s="41">
        <v>6.4</v>
      </c>
    </row>
    <row r="72" spans="1:5" s="4" customFormat="1" x14ac:dyDescent="0.25">
      <c r="A72" s="25"/>
      <c r="B72" s="26"/>
      <c r="C72" s="21" t="s">
        <v>11</v>
      </c>
      <c r="D72" s="22"/>
      <c r="E72" s="42">
        <f>SUBTOTAL(9,E59:E62)</f>
        <v>8010.2000000000007</v>
      </c>
    </row>
    <row r="73" spans="1:5" s="4" customFormat="1" x14ac:dyDescent="0.25">
      <c r="A73" s="25"/>
      <c r="B73" s="26"/>
      <c r="C73" s="54" t="s">
        <v>39</v>
      </c>
      <c r="D73" s="18" t="s">
        <v>21</v>
      </c>
      <c r="E73" s="41">
        <v>415</v>
      </c>
    </row>
    <row r="74" spans="1:5" s="4" customFormat="1" x14ac:dyDescent="0.25">
      <c r="A74" s="25"/>
      <c r="B74" s="26"/>
      <c r="C74" s="56"/>
      <c r="D74" s="18" t="s">
        <v>10</v>
      </c>
      <c r="E74" s="41">
        <v>2015</v>
      </c>
    </row>
    <row r="75" spans="1:5" s="4" customFormat="1" x14ac:dyDescent="0.25">
      <c r="A75" s="25"/>
      <c r="B75" s="26"/>
      <c r="C75" s="56"/>
      <c r="D75" s="18" t="s">
        <v>15</v>
      </c>
      <c r="E75" s="41">
        <v>1497.5</v>
      </c>
    </row>
    <row r="76" spans="1:5" s="4" customFormat="1" x14ac:dyDescent="0.25">
      <c r="A76" s="25"/>
      <c r="B76" s="26"/>
      <c r="C76" s="56"/>
      <c r="D76" s="18" t="s">
        <v>40</v>
      </c>
      <c r="E76" s="41">
        <v>597.29999999999995</v>
      </c>
    </row>
    <row r="77" spans="1:5" s="4" customFormat="1" x14ac:dyDescent="0.25">
      <c r="A77" s="25"/>
      <c r="B77" s="26"/>
      <c r="C77" s="56"/>
      <c r="D77" s="18" t="s">
        <v>27</v>
      </c>
      <c r="E77" s="41">
        <v>317.89999999999998</v>
      </c>
    </row>
    <row r="78" spans="1:5" s="4" customFormat="1" x14ac:dyDescent="0.25">
      <c r="A78" s="25"/>
      <c r="B78" s="26"/>
      <c r="C78" s="55"/>
      <c r="D78" s="18" t="s">
        <v>16</v>
      </c>
      <c r="E78" s="41">
        <v>166.6</v>
      </c>
    </row>
    <row r="79" spans="1:5" s="4" customFormat="1" x14ac:dyDescent="0.25">
      <c r="A79" s="25"/>
      <c r="B79" s="26"/>
      <c r="C79" s="21" t="s">
        <v>11</v>
      </c>
      <c r="D79" s="22"/>
      <c r="E79" s="42">
        <f t="shared" ref="E79" si="7">SUBTOTAL(9,E73:E78)</f>
        <v>5009.3</v>
      </c>
    </row>
    <row r="80" spans="1:5" s="4" customFormat="1" x14ac:dyDescent="0.25">
      <c r="A80" s="25"/>
      <c r="B80" s="26"/>
      <c r="C80" s="54" t="s">
        <v>41</v>
      </c>
      <c r="D80" s="18" t="s">
        <v>21</v>
      </c>
      <c r="E80" s="41">
        <v>420</v>
      </c>
    </row>
    <row r="81" spans="1:5" s="4" customFormat="1" x14ac:dyDescent="0.25">
      <c r="A81" s="25"/>
      <c r="B81" s="26"/>
      <c r="C81" s="56"/>
      <c r="D81" s="18" t="s">
        <v>10</v>
      </c>
      <c r="E81" s="41">
        <v>6847.8</v>
      </c>
    </row>
    <row r="82" spans="1:5" s="4" customFormat="1" x14ac:dyDescent="0.25">
      <c r="A82" s="25"/>
      <c r="B82" s="26"/>
      <c r="C82" s="56"/>
      <c r="D82" s="18" t="s">
        <v>14</v>
      </c>
      <c r="E82" s="41">
        <v>4574</v>
      </c>
    </row>
    <row r="83" spans="1:5" s="4" customFormat="1" x14ac:dyDescent="0.25">
      <c r="A83" s="25"/>
      <c r="B83" s="26"/>
      <c r="C83" s="56"/>
      <c r="D83" s="18" t="s">
        <v>15</v>
      </c>
      <c r="E83" s="46">
        <v>1332</v>
      </c>
    </row>
    <row r="84" spans="1:5" s="4" customFormat="1" x14ac:dyDescent="0.25">
      <c r="A84" s="25"/>
      <c r="B84" s="26"/>
      <c r="C84" s="56"/>
      <c r="D84" s="18" t="s">
        <v>29</v>
      </c>
      <c r="E84" s="41">
        <v>208.5</v>
      </c>
    </row>
    <row r="85" spans="1:5" s="4" customFormat="1" x14ac:dyDescent="0.25">
      <c r="A85" s="25"/>
      <c r="B85" s="26"/>
      <c r="C85" s="56"/>
      <c r="D85" s="18" t="s">
        <v>27</v>
      </c>
      <c r="E85" s="41">
        <v>472.2</v>
      </c>
    </row>
    <row r="86" spans="1:5" s="4" customFormat="1" x14ac:dyDescent="0.25">
      <c r="A86" s="31"/>
      <c r="B86" s="32"/>
      <c r="C86" s="55"/>
      <c r="D86" s="18" t="s">
        <v>16</v>
      </c>
      <c r="E86" s="41">
        <v>21.6</v>
      </c>
    </row>
    <row r="87" spans="1:5" s="4" customFormat="1" x14ac:dyDescent="0.25">
      <c r="A87" s="19"/>
      <c r="B87" s="20"/>
      <c r="C87" s="21" t="s">
        <v>11</v>
      </c>
      <c r="D87" s="22"/>
      <c r="E87" s="42">
        <f>SUBTOTAL(9,E80:E86)</f>
        <v>13876.1</v>
      </c>
    </row>
    <row r="88" spans="1:5" s="4" customFormat="1" x14ac:dyDescent="0.25">
      <c r="A88" s="11" t="s">
        <v>42</v>
      </c>
      <c r="B88" s="12" t="s">
        <v>43</v>
      </c>
      <c r="C88" s="13"/>
      <c r="D88" s="14"/>
      <c r="E88" s="40">
        <f>SUBTOTAL(9,E89:E97)</f>
        <v>2053.1999999999998</v>
      </c>
    </row>
    <row r="89" spans="1:5" s="4" customFormat="1" x14ac:dyDescent="0.25">
      <c r="A89" s="23"/>
      <c r="B89" s="24"/>
      <c r="C89" s="17" t="s">
        <v>28</v>
      </c>
      <c r="D89" s="18" t="s">
        <v>10</v>
      </c>
      <c r="E89" s="41">
        <v>8.5</v>
      </c>
    </row>
    <row r="90" spans="1:5" s="4" customFormat="1" x14ac:dyDescent="0.25">
      <c r="A90" s="25"/>
      <c r="B90" s="26"/>
      <c r="C90" s="21" t="s">
        <v>11</v>
      </c>
      <c r="D90" s="22"/>
      <c r="E90" s="42">
        <f t="shared" ref="E90" si="8">SUBTOTAL(9,E89:E89)</f>
        <v>8.5</v>
      </c>
    </row>
    <row r="91" spans="1:5" s="4" customFormat="1" x14ac:dyDescent="0.25">
      <c r="A91" s="25"/>
      <c r="B91" s="26"/>
      <c r="C91" s="17" t="s">
        <v>38</v>
      </c>
      <c r="D91" s="18" t="s">
        <v>10</v>
      </c>
      <c r="E91" s="41">
        <v>3.5</v>
      </c>
    </row>
    <row r="92" spans="1:5" s="4" customFormat="1" x14ac:dyDescent="0.25">
      <c r="A92" s="25"/>
      <c r="B92" s="26"/>
      <c r="C92" s="21" t="s">
        <v>11</v>
      </c>
      <c r="D92" s="22"/>
      <c r="E92" s="42">
        <f t="shared" ref="E92" si="9">SUBTOTAL(9,E91:E91)</f>
        <v>3.5</v>
      </c>
    </row>
    <row r="93" spans="1:5" s="4" customFormat="1" x14ac:dyDescent="0.25">
      <c r="A93" s="25"/>
      <c r="B93" s="26"/>
      <c r="C93" s="54" t="s">
        <v>39</v>
      </c>
      <c r="D93" s="18" t="s">
        <v>10</v>
      </c>
      <c r="E93" s="41">
        <v>292.89999999999998</v>
      </c>
    </row>
    <row r="94" spans="1:5" s="4" customFormat="1" x14ac:dyDescent="0.25">
      <c r="A94" s="25"/>
      <c r="B94" s="26"/>
      <c r="C94" s="56"/>
      <c r="D94" s="18" t="s">
        <v>40</v>
      </c>
      <c r="E94" s="41">
        <v>1717.7</v>
      </c>
    </row>
    <row r="95" spans="1:5" s="4" customFormat="1" x14ac:dyDescent="0.25">
      <c r="A95" s="25"/>
      <c r="B95" s="26"/>
      <c r="C95" s="56"/>
      <c r="D95" s="18" t="s">
        <v>29</v>
      </c>
      <c r="E95" s="41">
        <v>3.2</v>
      </c>
    </row>
    <row r="96" spans="1:5" s="4" customFormat="1" x14ac:dyDescent="0.25">
      <c r="A96" s="31"/>
      <c r="B96" s="32"/>
      <c r="C96" s="55"/>
      <c r="D96" s="18" t="s">
        <v>27</v>
      </c>
      <c r="E96" s="41">
        <v>27.4</v>
      </c>
    </row>
    <row r="97" spans="1:5" s="4" customFormat="1" x14ac:dyDescent="0.25">
      <c r="A97" s="19"/>
      <c r="B97" s="20"/>
      <c r="C97" s="21" t="s">
        <v>11</v>
      </c>
      <c r="D97" s="22"/>
      <c r="E97" s="42">
        <f>SUBTOTAL(9,E93:E96)</f>
        <v>2041.2</v>
      </c>
    </row>
    <row r="98" spans="1:5" s="4" customFormat="1" x14ac:dyDescent="0.25">
      <c r="A98" s="11" t="s">
        <v>44</v>
      </c>
      <c r="B98" s="12" t="s">
        <v>45</v>
      </c>
      <c r="C98" s="13"/>
      <c r="D98" s="14"/>
      <c r="E98" s="40">
        <f t="shared" ref="E98" si="10">SUBTOTAL(9,E99:E109)</f>
        <v>3086.4</v>
      </c>
    </row>
    <row r="99" spans="1:5" s="4" customFormat="1" x14ac:dyDescent="0.25">
      <c r="A99" s="23"/>
      <c r="B99" s="24"/>
      <c r="C99" s="17" t="s">
        <v>28</v>
      </c>
      <c r="D99" s="18" t="s">
        <v>10</v>
      </c>
      <c r="E99" s="41">
        <v>13.1</v>
      </c>
    </row>
    <row r="100" spans="1:5" s="4" customFormat="1" x14ac:dyDescent="0.25">
      <c r="A100" s="25"/>
      <c r="B100" s="26"/>
      <c r="C100" s="21" t="s">
        <v>11</v>
      </c>
      <c r="D100" s="22"/>
      <c r="E100" s="42">
        <f t="shared" ref="E100" si="11">SUBTOTAL(9,E99:E99)</f>
        <v>13.1</v>
      </c>
    </row>
    <row r="101" spans="1:5" s="4" customFormat="1" x14ac:dyDescent="0.25">
      <c r="A101" s="25"/>
      <c r="B101" s="26"/>
      <c r="C101" s="17" t="s">
        <v>38</v>
      </c>
      <c r="D101" s="18" t="s">
        <v>10</v>
      </c>
      <c r="E101" s="41">
        <v>4.3</v>
      </c>
    </row>
    <row r="102" spans="1:5" s="4" customFormat="1" x14ac:dyDescent="0.25">
      <c r="A102" s="25"/>
      <c r="B102" s="26"/>
      <c r="C102" s="21" t="s">
        <v>11</v>
      </c>
      <c r="D102" s="22"/>
      <c r="E102" s="42">
        <f t="shared" ref="E102" si="12">SUBTOTAL(9,E101:E101)</f>
        <v>4.3</v>
      </c>
    </row>
    <row r="103" spans="1:5" s="4" customFormat="1" x14ac:dyDescent="0.25">
      <c r="A103" s="25"/>
      <c r="B103" s="26"/>
      <c r="C103" s="54" t="s">
        <v>39</v>
      </c>
      <c r="D103" s="18" t="s">
        <v>10</v>
      </c>
      <c r="E103" s="41">
        <v>726.5</v>
      </c>
    </row>
    <row r="104" spans="1:5" s="4" customFormat="1" x14ac:dyDescent="0.25">
      <c r="A104" s="25"/>
      <c r="B104" s="26"/>
      <c r="C104" s="56"/>
      <c r="D104" s="18" t="s">
        <v>15</v>
      </c>
      <c r="E104" s="41">
        <v>145.80000000000001</v>
      </c>
    </row>
    <row r="105" spans="1:5" s="4" customFormat="1" x14ac:dyDescent="0.25">
      <c r="A105" s="25"/>
      <c r="B105" s="26"/>
      <c r="C105" s="56"/>
      <c r="D105" s="18" t="s">
        <v>40</v>
      </c>
      <c r="E105" s="41">
        <v>2083.6</v>
      </c>
    </row>
    <row r="106" spans="1:5" s="4" customFormat="1" x14ac:dyDescent="0.25">
      <c r="A106" s="25"/>
      <c r="B106" s="26"/>
      <c r="C106" s="56"/>
      <c r="D106" s="18" t="s">
        <v>29</v>
      </c>
      <c r="E106" s="41">
        <v>61.9</v>
      </c>
    </row>
    <row r="107" spans="1:5" s="4" customFormat="1" x14ac:dyDescent="0.25">
      <c r="A107" s="25"/>
      <c r="B107" s="26"/>
      <c r="C107" s="56"/>
      <c r="D107" s="18" t="s">
        <v>27</v>
      </c>
      <c r="E107" s="41">
        <v>24.2</v>
      </c>
    </row>
    <row r="108" spans="1:5" s="4" customFormat="1" x14ac:dyDescent="0.25">
      <c r="A108" s="31"/>
      <c r="B108" s="32"/>
      <c r="C108" s="55"/>
      <c r="D108" s="18" t="s">
        <v>16</v>
      </c>
      <c r="E108" s="41">
        <v>27</v>
      </c>
    </row>
    <row r="109" spans="1:5" s="4" customFormat="1" x14ac:dyDescent="0.25">
      <c r="A109" s="19"/>
      <c r="B109" s="20"/>
      <c r="C109" s="21" t="s">
        <v>11</v>
      </c>
      <c r="D109" s="22"/>
      <c r="E109" s="42">
        <f t="shared" ref="E109" si="13">SUBTOTAL(9,E103:E108)</f>
        <v>3068.9999999999995</v>
      </c>
    </row>
    <row r="110" spans="1:5" s="4" customFormat="1" x14ac:dyDescent="0.25">
      <c r="A110" s="11" t="s">
        <v>46</v>
      </c>
      <c r="B110" s="12" t="s">
        <v>47</v>
      </c>
      <c r="C110" s="13"/>
      <c r="D110" s="14"/>
      <c r="E110" s="40">
        <f>SUBTOTAL(9,E111:E119)</f>
        <v>1379.6</v>
      </c>
    </row>
    <row r="111" spans="1:5" s="4" customFormat="1" x14ac:dyDescent="0.25">
      <c r="A111" s="23"/>
      <c r="B111" s="24"/>
      <c r="C111" s="17" t="s">
        <v>28</v>
      </c>
      <c r="D111" s="18" t="s">
        <v>10</v>
      </c>
      <c r="E111" s="41">
        <v>12.7</v>
      </c>
    </row>
    <row r="112" spans="1:5" s="4" customFormat="1" x14ac:dyDescent="0.25">
      <c r="A112" s="25"/>
      <c r="B112" s="26"/>
      <c r="C112" s="21" t="s">
        <v>11</v>
      </c>
      <c r="D112" s="22"/>
      <c r="E112" s="42">
        <f t="shared" ref="E112" si="14">SUBTOTAL(9,E111:E111)</f>
        <v>12.7</v>
      </c>
    </row>
    <row r="113" spans="1:5" s="4" customFormat="1" x14ac:dyDescent="0.25">
      <c r="A113" s="25"/>
      <c r="B113" s="26"/>
      <c r="C113" s="17" t="s">
        <v>38</v>
      </c>
      <c r="D113" s="18" t="s">
        <v>10</v>
      </c>
      <c r="E113" s="41">
        <v>1.4</v>
      </c>
    </row>
    <row r="114" spans="1:5" s="4" customFormat="1" x14ac:dyDescent="0.25">
      <c r="A114" s="25"/>
      <c r="B114" s="26"/>
      <c r="C114" s="21" t="s">
        <v>11</v>
      </c>
      <c r="D114" s="22"/>
      <c r="E114" s="42">
        <f t="shared" ref="E114" si="15">SUBTOTAL(9,E113:E113)</f>
        <v>1.4</v>
      </c>
    </row>
    <row r="115" spans="1:5" s="4" customFormat="1" x14ac:dyDescent="0.25">
      <c r="A115" s="25"/>
      <c r="B115" s="26"/>
      <c r="C115" s="54" t="s">
        <v>39</v>
      </c>
      <c r="D115" s="18" t="s">
        <v>10</v>
      </c>
      <c r="E115" s="41">
        <v>446.3</v>
      </c>
    </row>
    <row r="116" spans="1:5" s="4" customFormat="1" x14ac:dyDescent="0.25">
      <c r="A116" s="25"/>
      <c r="B116" s="26"/>
      <c r="C116" s="56"/>
      <c r="D116" s="18" t="s">
        <v>40</v>
      </c>
      <c r="E116" s="41">
        <v>894.9</v>
      </c>
    </row>
    <row r="117" spans="1:5" s="4" customFormat="1" x14ac:dyDescent="0.25">
      <c r="A117" s="25"/>
      <c r="B117" s="26"/>
      <c r="C117" s="56"/>
      <c r="D117" s="18" t="s">
        <v>29</v>
      </c>
      <c r="E117" s="41">
        <v>19.5</v>
      </c>
    </row>
    <row r="118" spans="1:5" s="4" customFormat="1" x14ac:dyDescent="0.25">
      <c r="A118" s="31"/>
      <c r="B118" s="32"/>
      <c r="C118" s="55"/>
      <c r="D118" s="18" t="s">
        <v>27</v>
      </c>
      <c r="E118" s="41">
        <v>4.8</v>
      </c>
    </row>
    <row r="119" spans="1:5" s="4" customFormat="1" x14ac:dyDescent="0.25">
      <c r="A119" s="19"/>
      <c r="B119" s="20"/>
      <c r="C119" s="21" t="s">
        <v>11</v>
      </c>
      <c r="D119" s="22"/>
      <c r="E119" s="42">
        <f>SUBTOTAL(9,E115:E118)</f>
        <v>1365.5</v>
      </c>
    </row>
    <row r="120" spans="1:5" s="4" customFormat="1" x14ac:dyDescent="0.25">
      <c r="A120" s="11" t="s">
        <v>48</v>
      </c>
      <c r="B120" s="12" t="s">
        <v>49</v>
      </c>
      <c r="C120" s="13"/>
      <c r="D120" s="14"/>
      <c r="E120" s="40">
        <f t="shared" ref="E120" si="16">SUBTOTAL(9,E121:E131)</f>
        <v>2478.1999999999998</v>
      </c>
    </row>
    <row r="121" spans="1:5" s="4" customFormat="1" x14ac:dyDescent="0.25">
      <c r="A121" s="23"/>
      <c r="B121" s="24"/>
      <c r="C121" s="17" t="s">
        <v>28</v>
      </c>
      <c r="D121" s="18" t="s">
        <v>10</v>
      </c>
      <c r="E121" s="41">
        <v>16.2</v>
      </c>
    </row>
    <row r="122" spans="1:5" s="4" customFormat="1" x14ac:dyDescent="0.25">
      <c r="A122" s="25"/>
      <c r="B122" s="26"/>
      <c r="C122" s="21" t="s">
        <v>11</v>
      </c>
      <c r="D122" s="22"/>
      <c r="E122" s="42">
        <f t="shared" ref="E122" si="17">SUBTOTAL(9,E121:E121)</f>
        <v>16.2</v>
      </c>
    </row>
    <row r="123" spans="1:5" s="4" customFormat="1" x14ac:dyDescent="0.25">
      <c r="A123" s="25"/>
      <c r="B123" s="26"/>
      <c r="C123" s="17" t="s">
        <v>38</v>
      </c>
      <c r="D123" s="18" t="s">
        <v>10</v>
      </c>
      <c r="E123" s="41">
        <v>4.2</v>
      </c>
    </row>
    <row r="124" spans="1:5" s="4" customFormat="1" x14ac:dyDescent="0.25">
      <c r="A124" s="25"/>
      <c r="B124" s="26"/>
      <c r="C124" s="21" t="s">
        <v>11</v>
      </c>
      <c r="D124" s="22"/>
      <c r="E124" s="42">
        <f t="shared" ref="E124" si="18">SUBTOTAL(9,E123:E123)</f>
        <v>4.2</v>
      </c>
    </row>
    <row r="125" spans="1:5" s="4" customFormat="1" x14ac:dyDescent="0.25">
      <c r="A125" s="25"/>
      <c r="B125" s="26"/>
      <c r="C125" s="54" t="s">
        <v>39</v>
      </c>
      <c r="D125" s="18" t="s">
        <v>10</v>
      </c>
      <c r="E125" s="41">
        <v>362.9</v>
      </c>
    </row>
    <row r="126" spans="1:5" s="4" customFormat="1" x14ac:dyDescent="0.25">
      <c r="A126" s="25"/>
      <c r="B126" s="26"/>
      <c r="C126" s="56"/>
      <c r="D126" s="18" t="s">
        <v>15</v>
      </c>
      <c r="E126" s="41">
        <v>5.5</v>
      </c>
    </row>
    <row r="127" spans="1:5" s="4" customFormat="1" x14ac:dyDescent="0.25">
      <c r="A127" s="25"/>
      <c r="B127" s="26"/>
      <c r="C127" s="56"/>
      <c r="D127" s="18" t="s">
        <v>40</v>
      </c>
      <c r="E127" s="41">
        <v>2047.7</v>
      </c>
    </row>
    <row r="128" spans="1:5" s="4" customFormat="1" x14ac:dyDescent="0.25">
      <c r="A128" s="25"/>
      <c r="B128" s="26"/>
      <c r="C128" s="56"/>
      <c r="D128" s="18" t="s">
        <v>29</v>
      </c>
      <c r="E128" s="41">
        <v>3.2</v>
      </c>
    </row>
    <row r="129" spans="1:5" s="4" customFormat="1" x14ac:dyDescent="0.25">
      <c r="A129" s="25"/>
      <c r="B129" s="26"/>
      <c r="C129" s="56"/>
      <c r="D129" s="18" t="s">
        <v>27</v>
      </c>
      <c r="E129" s="41">
        <v>22.2</v>
      </c>
    </row>
    <row r="130" spans="1:5" s="4" customFormat="1" x14ac:dyDescent="0.25">
      <c r="A130" s="31"/>
      <c r="B130" s="32"/>
      <c r="C130" s="55"/>
      <c r="D130" s="18" t="s">
        <v>16</v>
      </c>
      <c r="E130" s="41">
        <v>16.3</v>
      </c>
    </row>
    <row r="131" spans="1:5" s="4" customFormat="1" x14ac:dyDescent="0.25">
      <c r="A131" s="19"/>
      <c r="B131" s="20"/>
      <c r="C131" s="21" t="s">
        <v>11</v>
      </c>
      <c r="D131" s="22"/>
      <c r="E131" s="42">
        <f t="shared" ref="E131" si="19">SUBTOTAL(9,E125:E130)</f>
        <v>2457.7999999999997</v>
      </c>
    </row>
    <row r="132" spans="1:5" s="4" customFormat="1" x14ac:dyDescent="0.25">
      <c r="A132" s="11" t="s">
        <v>50</v>
      </c>
      <c r="B132" s="12" t="s">
        <v>51</v>
      </c>
      <c r="C132" s="13"/>
      <c r="D132" s="14"/>
      <c r="E132" s="40">
        <f>SUBTOTAL(9,E133:E138)</f>
        <v>583.4</v>
      </c>
    </row>
    <row r="133" spans="1:5" s="4" customFormat="1" x14ac:dyDescent="0.25">
      <c r="A133" s="25"/>
      <c r="B133" s="26"/>
      <c r="C133" s="17" t="s">
        <v>38</v>
      </c>
      <c r="D133" s="18" t="s">
        <v>10</v>
      </c>
      <c r="E133" s="41">
        <v>1.2</v>
      </c>
    </row>
    <row r="134" spans="1:5" s="4" customFormat="1" x14ac:dyDescent="0.25">
      <c r="A134" s="25"/>
      <c r="B134" s="26"/>
      <c r="C134" s="21" t="s">
        <v>11</v>
      </c>
      <c r="D134" s="22"/>
      <c r="E134" s="42">
        <f t="shared" ref="E134" si="20">SUBTOTAL(9,E133:E133)</f>
        <v>1.2</v>
      </c>
    </row>
    <row r="135" spans="1:5" s="4" customFormat="1" x14ac:dyDescent="0.25">
      <c r="A135" s="25"/>
      <c r="B135" s="26"/>
      <c r="C135" s="54" t="s">
        <v>39</v>
      </c>
      <c r="D135" s="18" t="s">
        <v>10</v>
      </c>
      <c r="E135" s="41">
        <v>85.1</v>
      </c>
    </row>
    <row r="136" spans="1:5" s="4" customFormat="1" x14ac:dyDescent="0.25">
      <c r="A136" s="25"/>
      <c r="B136" s="26"/>
      <c r="C136" s="56"/>
      <c r="D136" s="18" t="s">
        <v>40</v>
      </c>
      <c r="E136" s="41">
        <v>483.1</v>
      </c>
    </row>
    <row r="137" spans="1:5" s="4" customFormat="1" x14ac:dyDescent="0.25">
      <c r="A137" s="31"/>
      <c r="B137" s="32"/>
      <c r="C137" s="55"/>
      <c r="D137" s="18" t="s">
        <v>27</v>
      </c>
      <c r="E137" s="41">
        <v>14</v>
      </c>
    </row>
    <row r="138" spans="1:5" s="4" customFormat="1" x14ac:dyDescent="0.25">
      <c r="A138" s="19"/>
      <c r="B138" s="20"/>
      <c r="C138" s="21" t="s">
        <v>11</v>
      </c>
      <c r="D138" s="22"/>
      <c r="E138" s="42">
        <f>SUBTOTAL(9,E135:E137)</f>
        <v>582.20000000000005</v>
      </c>
    </row>
    <row r="139" spans="1:5" s="4" customFormat="1" x14ac:dyDescent="0.25">
      <c r="A139" s="11" t="s">
        <v>52</v>
      </c>
      <c r="B139" s="12" t="s">
        <v>53</v>
      </c>
      <c r="C139" s="13"/>
      <c r="D139" s="14"/>
      <c r="E139" s="40">
        <f>SUBTOTAL(9,E140:E149)</f>
        <v>1684.5</v>
      </c>
    </row>
    <row r="140" spans="1:5" s="4" customFormat="1" x14ac:dyDescent="0.25">
      <c r="A140" s="23"/>
      <c r="B140" s="24"/>
      <c r="C140" s="17" t="s">
        <v>28</v>
      </c>
      <c r="D140" s="18" t="s">
        <v>10</v>
      </c>
      <c r="E140" s="41">
        <v>13.9</v>
      </c>
    </row>
    <row r="141" spans="1:5" s="4" customFormat="1" x14ac:dyDescent="0.25">
      <c r="A141" s="25"/>
      <c r="B141" s="26"/>
      <c r="C141" s="21" t="s">
        <v>11</v>
      </c>
      <c r="D141" s="22"/>
      <c r="E141" s="42">
        <f t="shared" ref="E141" si="21">SUBTOTAL(9,E140:E140)</f>
        <v>13.9</v>
      </c>
    </row>
    <row r="142" spans="1:5" s="4" customFormat="1" x14ac:dyDescent="0.25">
      <c r="A142" s="25"/>
      <c r="B142" s="26"/>
      <c r="C142" s="17" t="s">
        <v>38</v>
      </c>
      <c r="D142" s="18" t="s">
        <v>10</v>
      </c>
      <c r="E142" s="41">
        <v>2.8</v>
      </c>
    </row>
    <row r="143" spans="1:5" s="4" customFormat="1" x14ac:dyDescent="0.25">
      <c r="A143" s="25"/>
      <c r="B143" s="26"/>
      <c r="C143" s="21" t="s">
        <v>11</v>
      </c>
      <c r="D143" s="22"/>
      <c r="E143" s="42">
        <f t="shared" ref="E143" si="22">SUBTOTAL(9,E142:E142)</f>
        <v>2.8</v>
      </c>
    </row>
    <row r="144" spans="1:5" s="4" customFormat="1" x14ac:dyDescent="0.25">
      <c r="A144" s="25"/>
      <c r="B144" s="26"/>
      <c r="C144" s="54" t="s">
        <v>39</v>
      </c>
      <c r="D144" s="18" t="s">
        <v>10</v>
      </c>
      <c r="E144" s="41">
        <v>412.7</v>
      </c>
    </row>
    <row r="145" spans="1:5" s="4" customFormat="1" x14ac:dyDescent="0.25">
      <c r="A145" s="25"/>
      <c r="B145" s="26"/>
      <c r="C145" s="56"/>
      <c r="D145" s="18" t="s">
        <v>15</v>
      </c>
      <c r="E145" s="41">
        <v>5.4</v>
      </c>
    </row>
    <row r="146" spans="1:5" s="4" customFormat="1" x14ac:dyDescent="0.25">
      <c r="A146" s="25"/>
      <c r="B146" s="26"/>
      <c r="C146" s="56"/>
      <c r="D146" s="18" t="s">
        <v>40</v>
      </c>
      <c r="E146" s="41">
        <v>1221.2</v>
      </c>
    </row>
    <row r="147" spans="1:5" s="4" customFormat="1" x14ac:dyDescent="0.25">
      <c r="A147" s="25"/>
      <c r="B147" s="26"/>
      <c r="C147" s="56"/>
      <c r="D147" s="18" t="s">
        <v>29</v>
      </c>
      <c r="E147" s="41">
        <v>14.3</v>
      </c>
    </row>
    <row r="148" spans="1:5" s="4" customFormat="1" x14ac:dyDescent="0.25">
      <c r="A148" s="31"/>
      <c r="B148" s="32"/>
      <c r="C148" s="55"/>
      <c r="D148" s="18" t="s">
        <v>16</v>
      </c>
      <c r="E148" s="41">
        <v>14.2</v>
      </c>
    </row>
    <row r="149" spans="1:5" s="4" customFormat="1" x14ac:dyDescent="0.25">
      <c r="A149" s="19"/>
      <c r="B149" s="20"/>
      <c r="C149" s="21" t="s">
        <v>11</v>
      </c>
      <c r="D149" s="22"/>
      <c r="E149" s="42">
        <f>SUBTOTAL(9,E144:E148)</f>
        <v>1667.8</v>
      </c>
    </row>
    <row r="150" spans="1:5" s="4" customFormat="1" x14ac:dyDescent="0.25">
      <c r="A150" s="11" t="s">
        <v>54</v>
      </c>
      <c r="B150" s="12" t="s">
        <v>55</v>
      </c>
      <c r="C150" s="13"/>
      <c r="D150" s="14"/>
      <c r="E150" s="40">
        <f t="shared" ref="E150" si="23">SUBTOTAL(9,E151:E161)</f>
        <v>3651</v>
      </c>
    </row>
    <row r="151" spans="1:5" s="4" customFormat="1" x14ac:dyDescent="0.25">
      <c r="A151" s="23"/>
      <c r="B151" s="24"/>
      <c r="C151" s="17" t="s">
        <v>28</v>
      </c>
      <c r="D151" s="18" t="s">
        <v>10</v>
      </c>
      <c r="E151" s="41">
        <v>15.4</v>
      </c>
    </row>
    <row r="152" spans="1:5" s="4" customFormat="1" x14ac:dyDescent="0.25">
      <c r="A152" s="25"/>
      <c r="B152" s="26"/>
      <c r="C152" s="21" t="s">
        <v>11</v>
      </c>
      <c r="D152" s="22"/>
      <c r="E152" s="42">
        <f t="shared" ref="E152" si="24">SUBTOTAL(9,E151:E151)</f>
        <v>15.4</v>
      </c>
    </row>
    <row r="153" spans="1:5" s="4" customFormat="1" x14ac:dyDescent="0.25">
      <c r="A153" s="25"/>
      <c r="B153" s="26"/>
      <c r="C153" s="17" t="s">
        <v>38</v>
      </c>
      <c r="D153" s="18" t="s">
        <v>10</v>
      </c>
      <c r="E153" s="41">
        <v>5.3</v>
      </c>
    </row>
    <row r="154" spans="1:5" s="4" customFormat="1" x14ac:dyDescent="0.25">
      <c r="A154" s="25"/>
      <c r="B154" s="26"/>
      <c r="C154" s="21" t="s">
        <v>11</v>
      </c>
      <c r="D154" s="22"/>
      <c r="E154" s="42">
        <f t="shared" ref="E154" si="25">SUBTOTAL(9,E153:E153)</f>
        <v>5.3</v>
      </c>
    </row>
    <row r="155" spans="1:5" s="4" customFormat="1" x14ac:dyDescent="0.25">
      <c r="A155" s="25"/>
      <c r="B155" s="26"/>
      <c r="C155" s="54" t="s">
        <v>39</v>
      </c>
      <c r="D155" s="18" t="s">
        <v>10</v>
      </c>
      <c r="E155" s="41">
        <v>928.2</v>
      </c>
    </row>
    <row r="156" spans="1:5" s="4" customFormat="1" x14ac:dyDescent="0.25">
      <c r="A156" s="25"/>
      <c r="B156" s="26"/>
      <c r="C156" s="56"/>
      <c r="D156" s="18" t="s">
        <v>15</v>
      </c>
      <c r="E156" s="41">
        <v>39.299999999999997</v>
      </c>
    </row>
    <row r="157" spans="1:5" s="4" customFormat="1" x14ac:dyDescent="0.25">
      <c r="A157" s="25"/>
      <c r="B157" s="26"/>
      <c r="C157" s="56"/>
      <c r="D157" s="18" t="s">
        <v>40</v>
      </c>
      <c r="E157" s="41">
        <v>2590.5</v>
      </c>
    </row>
    <row r="158" spans="1:5" s="4" customFormat="1" x14ac:dyDescent="0.25">
      <c r="A158" s="25"/>
      <c r="B158" s="26"/>
      <c r="C158" s="56"/>
      <c r="D158" s="18" t="s">
        <v>29</v>
      </c>
      <c r="E158" s="41">
        <v>43.3</v>
      </c>
    </row>
    <row r="159" spans="1:5" s="4" customFormat="1" x14ac:dyDescent="0.25">
      <c r="A159" s="25"/>
      <c r="B159" s="26"/>
      <c r="C159" s="56"/>
      <c r="D159" s="18" t="s">
        <v>27</v>
      </c>
      <c r="E159" s="41">
        <v>23.5</v>
      </c>
    </row>
    <row r="160" spans="1:5" s="4" customFormat="1" x14ac:dyDescent="0.25">
      <c r="A160" s="31"/>
      <c r="B160" s="32"/>
      <c r="C160" s="55"/>
      <c r="D160" s="18" t="s">
        <v>16</v>
      </c>
      <c r="E160" s="41">
        <v>5.5</v>
      </c>
    </row>
    <row r="161" spans="1:5" s="4" customFormat="1" x14ac:dyDescent="0.25">
      <c r="A161" s="19"/>
      <c r="B161" s="20"/>
      <c r="C161" s="21" t="s">
        <v>11</v>
      </c>
      <c r="D161" s="22"/>
      <c r="E161" s="42">
        <f t="shared" ref="E161" si="26">SUBTOTAL(9,E155:E160)</f>
        <v>3630.3</v>
      </c>
    </row>
    <row r="162" spans="1:5" s="4" customFormat="1" x14ac:dyDescent="0.25">
      <c r="A162" s="11" t="s">
        <v>56</v>
      </c>
      <c r="B162" s="12" t="s">
        <v>57</v>
      </c>
      <c r="C162" s="13"/>
      <c r="D162" s="14"/>
      <c r="E162" s="40">
        <f t="shared" ref="E162" si="27">SUBTOTAL(9,E163:E173)</f>
        <v>3810.1000000000004</v>
      </c>
    </row>
    <row r="163" spans="1:5" s="4" customFormat="1" x14ac:dyDescent="0.25">
      <c r="A163" s="23"/>
      <c r="B163" s="24"/>
      <c r="C163" s="17" t="s">
        <v>28</v>
      </c>
      <c r="D163" s="18" t="s">
        <v>10</v>
      </c>
      <c r="E163" s="41">
        <v>16.899999999999999</v>
      </c>
    </row>
    <row r="164" spans="1:5" s="4" customFormat="1" x14ac:dyDescent="0.25">
      <c r="A164" s="25"/>
      <c r="B164" s="26"/>
      <c r="C164" s="21" t="s">
        <v>11</v>
      </c>
      <c r="D164" s="22"/>
      <c r="E164" s="42">
        <f t="shared" ref="E164" si="28">SUBTOTAL(9,E163:E163)</f>
        <v>16.899999999999999</v>
      </c>
    </row>
    <row r="165" spans="1:5" s="4" customFormat="1" x14ac:dyDescent="0.25">
      <c r="A165" s="25"/>
      <c r="B165" s="26"/>
      <c r="C165" s="17" t="s">
        <v>38</v>
      </c>
      <c r="D165" s="18" t="s">
        <v>10</v>
      </c>
      <c r="E165" s="41">
        <v>7.3</v>
      </c>
    </row>
    <row r="166" spans="1:5" s="4" customFormat="1" x14ac:dyDescent="0.25">
      <c r="A166" s="25"/>
      <c r="B166" s="26"/>
      <c r="C166" s="21" t="s">
        <v>11</v>
      </c>
      <c r="D166" s="22"/>
      <c r="E166" s="42">
        <f t="shared" ref="E166" si="29">SUBTOTAL(9,E165:E165)</f>
        <v>7.3</v>
      </c>
    </row>
    <row r="167" spans="1:5" s="4" customFormat="1" x14ac:dyDescent="0.25">
      <c r="A167" s="25"/>
      <c r="B167" s="26"/>
      <c r="C167" s="54" t="s">
        <v>39</v>
      </c>
      <c r="D167" s="18" t="s">
        <v>10</v>
      </c>
      <c r="E167" s="41">
        <v>710.5</v>
      </c>
    </row>
    <row r="168" spans="1:5" s="4" customFormat="1" x14ac:dyDescent="0.25">
      <c r="A168" s="25"/>
      <c r="B168" s="26"/>
      <c r="C168" s="56"/>
      <c r="D168" s="18" t="s">
        <v>15</v>
      </c>
      <c r="E168" s="41">
        <v>4.5</v>
      </c>
    </row>
    <row r="169" spans="1:5" s="4" customFormat="1" x14ac:dyDescent="0.25">
      <c r="A169" s="25"/>
      <c r="B169" s="26"/>
      <c r="C169" s="56"/>
      <c r="D169" s="18" t="s">
        <v>40</v>
      </c>
      <c r="E169" s="41">
        <v>2984.1</v>
      </c>
    </row>
    <row r="170" spans="1:5" s="4" customFormat="1" x14ac:dyDescent="0.25">
      <c r="A170" s="25"/>
      <c r="B170" s="26"/>
      <c r="C170" s="56"/>
      <c r="D170" s="18" t="s">
        <v>29</v>
      </c>
      <c r="E170" s="41">
        <v>55.9</v>
      </c>
    </row>
    <row r="171" spans="1:5" s="4" customFormat="1" x14ac:dyDescent="0.25">
      <c r="A171" s="25"/>
      <c r="B171" s="26"/>
      <c r="C171" s="56"/>
      <c r="D171" s="18" t="s">
        <v>27</v>
      </c>
      <c r="E171" s="41">
        <v>23</v>
      </c>
    </row>
    <row r="172" spans="1:5" s="4" customFormat="1" x14ac:dyDescent="0.25">
      <c r="A172" s="31"/>
      <c r="B172" s="32"/>
      <c r="C172" s="55"/>
      <c r="D172" s="18" t="s">
        <v>16</v>
      </c>
      <c r="E172" s="41">
        <v>7.9</v>
      </c>
    </row>
    <row r="173" spans="1:5" s="4" customFormat="1" x14ac:dyDescent="0.25">
      <c r="A173" s="19"/>
      <c r="B173" s="20"/>
      <c r="C173" s="21" t="s">
        <v>11</v>
      </c>
      <c r="D173" s="22"/>
      <c r="E173" s="42">
        <f t="shared" ref="E173" si="30">SUBTOTAL(9,E167:E172)</f>
        <v>3785.9</v>
      </c>
    </row>
    <row r="174" spans="1:5" s="4" customFormat="1" x14ac:dyDescent="0.25">
      <c r="A174" s="11" t="s">
        <v>58</v>
      </c>
      <c r="B174" s="12" t="s">
        <v>59</v>
      </c>
      <c r="C174" s="13"/>
      <c r="D174" s="14"/>
      <c r="E174" s="40">
        <f t="shared" ref="E174" si="31">SUBTOTAL(9,E175:E185)</f>
        <v>3584.0999999999995</v>
      </c>
    </row>
    <row r="175" spans="1:5" s="4" customFormat="1" x14ac:dyDescent="0.25">
      <c r="A175" s="23"/>
      <c r="B175" s="24"/>
      <c r="C175" s="17" t="s">
        <v>28</v>
      </c>
      <c r="D175" s="18" t="s">
        <v>10</v>
      </c>
      <c r="E175" s="41">
        <v>15.9</v>
      </c>
    </row>
    <row r="176" spans="1:5" s="4" customFormat="1" x14ac:dyDescent="0.25">
      <c r="A176" s="25"/>
      <c r="B176" s="26"/>
      <c r="C176" s="21" t="s">
        <v>11</v>
      </c>
      <c r="D176" s="22"/>
      <c r="E176" s="42">
        <f t="shared" ref="E176" si="32">SUBTOTAL(9,E175:E175)</f>
        <v>15.9</v>
      </c>
    </row>
    <row r="177" spans="1:5" s="4" customFormat="1" x14ac:dyDescent="0.25">
      <c r="A177" s="25"/>
      <c r="B177" s="26"/>
      <c r="C177" s="17" t="s">
        <v>38</v>
      </c>
      <c r="D177" s="18" t="s">
        <v>10</v>
      </c>
      <c r="E177" s="41">
        <v>7</v>
      </c>
    </row>
    <row r="178" spans="1:5" s="4" customFormat="1" x14ac:dyDescent="0.25">
      <c r="A178" s="25"/>
      <c r="B178" s="26"/>
      <c r="C178" s="21" t="s">
        <v>11</v>
      </c>
      <c r="D178" s="22"/>
      <c r="E178" s="42">
        <f t="shared" ref="E178" si="33">SUBTOTAL(9,E177:E177)</f>
        <v>7</v>
      </c>
    </row>
    <row r="179" spans="1:5" s="4" customFormat="1" x14ac:dyDescent="0.25">
      <c r="A179" s="25"/>
      <c r="B179" s="26"/>
      <c r="C179" s="54" t="s">
        <v>39</v>
      </c>
      <c r="D179" s="18" t="s">
        <v>10</v>
      </c>
      <c r="E179" s="41">
        <v>595.29999999999995</v>
      </c>
    </row>
    <row r="180" spans="1:5" s="4" customFormat="1" x14ac:dyDescent="0.25">
      <c r="A180" s="25"/>
      <c r="B180" s="26"/>
      <c r="C180" s="56"/>
      <c r="D180" s="18" t="s">
        <v>15</v>
      </c>
      <c r="E180" s="41">
        <v>37.5</v>
      </c>
    </row>
    <row r="181" spans="1:5" s="4" customFormat="1" x14ac:dyDescent="0.25">
      <c r="A181" s="25"/>
      <c r="B181" s="26"/>
      <c r="C181" s="56"/>
      <c r="D181" s="18" t="s">
        <v>40</v>
      </c>
      <c r="E181" s="41">
        <v>2854.6</v>
      </c>
    </row>
    <row r="182" spans="1:5" s="4" customFormat="1" x14ac:dyDescent="0.25">
      <c r="A182" s="25"/>
      <c r="B182" s="26"/>
      <c r="C182" s="56"/>
      <c r="D182" s="18" t="s">
        <v>29</v>
      </c>
      <c r="E182" s="41">
        <v>28.5</v>
      </c>
    </row>
    <row r="183" spans="1:5" s="4" customFormat="1" x14ac:dyDescent="0.25">
      <c r="A183" s="25"/>
      <c r="B183" s="26"/>
      <c r="C183" s="56"/>
      <c r="D183" s="18" t="s">
        <v>27</v>
      </c>
      <c r="E183" s="41">
        <v>22.7</v>
      </c>
    </row>
    <row r="184" spans="1:5" s="4" customFormat="1" x14ac:dyDescent="0.25">
      <c r="A184" s="31"/>
      <c r="B184" s="32"/>
      <c r="C184" s="55"/>
      <c r="D184" s="18" t="s">
        <v>16</v>
      </c>
      <c r="E184" s="41">
        <v>22.6</v>
      </c>
    </row>
    <row r="185" spans="1:5" s="4" customFormat="1" x14ac:dyDescent="0.25">
      <c r="A185" s="19"/>
      <c r="B185" s="20"/>
      <c r="C185" s="21" t="s">
        <v>11</v>
      </c>
      <c r="D185" s="22"/>
      <c r="E185" s="42">
        <f t="shared" ref="E185" si="34">SUBTOTAL(9,E179:E184)</f>
        <v>3561.1999999999994</v>
      </c>
    </row>
    <row r="186" spans="1:5" s="4" customFormat="1" x14ac:dyDescent="0.25">
      <c r="A186" s="11" t="s">
        <v>60</v>
      </c>
      <c r="B186" s="12" t="s">
        <v>61</v>
      </c>
      <c r="C186" s="13"/>
      <c r="D186" s="14"/>
      <c r="E186" s="40">
        <f>SUBTOTAL(9,E187:E194)</f>
        <v>1621.1999999999998</v>
      </c>
    </row>
    <row r="187" spans="1:5" s="4" customFormat="1" x14ac:dyDescent="0.25">
      <c r="A187" s="23"/>
      <c r="B187" s="24"/>
      <c r="C187" s="17" t="s">
        <v>28</v>
      </c>
      <c r="D187" s="18" t="s">
        <v>10</v>
      </c>
      <c r="E187" s="41">
        <v>3.5</v>
      </c>
    </row>
    <row r="188" spans="1:5" s="4" customFormat="1" x14ac:dyDescent="0.25">
      <c r="A188" s="25"/>
      <c r="B188" s="26"/>
      <c r="C188" s="21" t="s">
        <v>11</v>
      </c>
      <c r="D188" s="22"/>
      <c r="E188" s="42">
        <f t="shared" ref="E188" si="35">SUBTOTAL(9,E187:E187)</f>
        <v>3.5</v>
      </c>
    </row>
    <row r="189" spans="1:5" s="4" customFormat="1" x14ac:dyDescent="0.25">
      <c r="A189" s="25"/>
      <c r="B189" s="26"/>
      <c r="C189" s="17" t="s">
        <v>38</v>
      </c>
      <c r="D189" s="18" t="s">
        <v>10</v>
      </c>
      <c r="E189" s="41">
        <v>2.2999999999999998</v>
      </c>
    </row>
    <row r="190" spans="1:5" s="4" customFormat="1" x14ac:dyDescent="0.25">
      <c r="A190" s="25"/>
      <c r="B190" s="26"/>
      <c r="C190" s="21" t="s">
        <v>11</v>
      </c>
      <c r="D190" s="22"/>
      <c r="E190" s="42">
        <f t="shared" ref="E190" si="36">SUBTOTAL(9,E189:E189)</f>
        <v>2.2999999999999998</v>
      </c>
    </row>
    <row r="191" spans="1:5" s="4" customFormat="1" x14ac:dyDescent="0.25">
      <c r="A191" s="25"/>
      <c r="B191" s="26"/>
      <c r="C191" s="54" t="s">
        <v>39</v>
      </c>
      <c r="D191" s="18" t="s">
        <v>10</v>
      </c>
      <c r="E191" s="41">
        <v>411</v>
      </c>
    </row>
    <row r="192" spans="1:5" s="4" customFormat="1" x14ac:dyDescent="0.25">
      <c r="A192" s="25"/>
      <c r="B192" s="26"/>
      <c r="C192" s="56"/>
      <c r="D192" s="18" t="s">
        <v>40</v>
      </c>
      <c r="E192" s="41">
        <v>1161.8</v>
      </c>
    </row>
    <row r="193" spans="1:5" s="4" customFormat="1" x14ac:dyDescent="0.25">
      <c r="A193" s="31"/>
      <c r="B193" s="32"/>
      <c r="C193" s="55"/>
      <c r="D193" s="18" t="s">
        <v>29</v>
      </c>
      <c r="E193" s="41">
        <v>42.6</v>
      </c>
    </row>
    <row r="194" spans="1:5" s="4" customFormat="1" x14ac:dyDescent="0.25">
      <c r="A194" s="19"/>
      <c r="B194" s="20"/>
      <c r="C194" s="21" t="s">
        <v>11</v>
      </c>
      <c r="D194" s="22"/>
      <c r="E194" s="42">
        <f>SUBTOTAL(9,E191:E193)</f>
        <v>1615.3999999999999</v>
      </c>
    </row>
    <row r="195" spans="1:5" s="4" customFormat="1" x14ac:dyDescent="0.25">
      <c r="A195" s="11" t="s">
        <v>62</v>
      </c>
      <c r="B195" s="12" t="s">
        <v>63</v>
      </c>
      <c r="C195" s="13"/>
      <c r="D195" s="14"/>
      <c r="E195" s="40">
        <f t="shared" ref="E195" si="37">SUBTOTAL(9,E196:E202)</f>
        <v>742.2</v>
      </c>
    </row>
    <row r="196" spans="1:5" s="4" customFormat="1" x14ac:dyDescent="0.25">
      <c r="A196" s="23"/>
      <c r="B196" s="24"/>
      <c r="C196" s="17" t="s">
        <v>28</v>
      </c>
      <c r="D196" s="18" t="s">
        <v>10</v>
      </c>
      <c r="E196" s="41">
        <v>2.2000000000000002</v>
      </c>
    </row>
    <row r="197" spans="1:5" s="4" customFormat="1" x14ac:dyDescent="0.25">
      <c r="A197" s="25"/>
      <c r="B197" s="26"/>
      <c r="C197" s="21" t="s">
        <v>11</v>
      </c>
      <c r="D197" s="22"/>
      <c r="E197" s="42">
        <f t="shared" ref="E197" si="38">SUBTOTAL(9,E196:E196)</f>
        <v>2.2000000000000002</v>
      </c>
    </row>
    <row r="198" spans="1:5" s="4" customFormat="1" x14ac:dyDescent="0.25">
      <c r="A198" s="25"/>
      <c r="B198" s="26"/>
      <c r="C198" s="54" t="s">
        <v>39</v>
      </c>
      <c r="D198" s="18" t="s">
        <v>10</v>
      </c>
      <c r="E198" s="41">
        <v>316.3</v>
      </c>
    </row>
    <row r="199" spans="1:5" s="4" customFormat="1" x14ac:dyDescent="0.25">
      <c r="A199" s="25"/>
      <c r="B199" s="26"/>
      <c r="C199" s="56"/>
      <c r="D199" s="18" t="s">
        <v>15</v>
      </c>
      <c r="E199" s="41">
        <v>145.5</v>
      </c>
    </row>
    <row r="200" spans="1:5" s="4" customFormat="1" x14ac:dyDescent="0.25">
      <c r="A200" s="25"/>
      <c r="B200" s="26"/>
      <c r="C200" s="56"/>
      <c r="D200" s="18" t="s">
        <v>40</v>
      </c>
      <c r="E200" s="41">
        <v>269</v>
      </c>
    </row>
    <row r="201" spans="1:5" s="4" customFormat="1" x14ac:dyDescent="0.25">
      <c r="A201" s="31"/>
      <c r="B201" s="32"/>
      <c r="C201" s="55"/>
      <c r="D201" s="18" t="s">
        <v>29</v>
      </c>
      <c r="E201" s="41">
        <v>9.1999999999999993</v>
      </c>
    </row>
    <row r="202" spans="1:5" s="4" customFormat="1" x14ac:dyDescent="0.25">
      <c r="A202" s="19"/>
      <c r="B202" s="20"/>
      <c r="C202" s="21" t="s">
        <v>11</v>
      </c>
      <c r="D202" s="22"/>
      <c r="E202" s="42">
        <f t="shared" ref="E202" si="39">SUBTOTAL(9,E198:E201)</f>
        <v>740</v>
      </c>
    </row>
    <row r="203" spans="1:5" s="4" customFormat="1" x14ac:dyDescent="0.25">
      <c r="A203" s="11" t="s">
        <v>64</v>
      </c>
      <c r="B203" s="12" t="s">
        <v>65</v>
      </c>
      <c r="C203" s="13"/>
      <c r="D203" s="14"/>
      <c r="E203" s="40">
        <f t="shared" ref="E203" si="40">SUBTOTAL(9,E204:E212)</f>
        <v>1884.4</v>
      </c>
    </row>
    <row r="204" spans="1:5" s="4" customFormat="1" x14ac:dyDescent="0.25">
      <c r="A204" s="23"/>
      <c r="B204" s="24"/>
      <c r="C204" s="17" t="s">
        <v>28</v>
      </c>
      <c r="D204" s="18" t="s">
        <v>10</v>
      </c>
      <c r="E204" s="41">
        <v>5.2</v>
      </c>
    </row>
    <row r="205" spans="1:5" s="4" customFormat="1" x14ac:dyDescent="0.25">
      <c r="A205" s="25"/>
      <c r="B205" s="26"/>
      <c r="C205" s="21" t="s">
        <v>11</v>
      </c>
      <c r="D205" s="22"/>
      <c r="E205" s="42">
        <f t="shared" ref="E205" si="41">SUBTOTAL(9,E204:E204)</f>
        <v>5.2</v>
      </c>
    </row>
    <row r="206" spans="1:5" s="4" customFormat="1" x14ac:dyDescent="0.25">
      <c r="A206" s="25"/>
      <c r="B206" s="26"/>
      <c r="C206" s="17" t="s">
        <v>38</v>
      </c>
      <c r="D206" s="18" t="s">
        <v>10</v>
      </c>
      <c r="E206" s="41">
        <v>1.9</v>
      </c>
    </row>
    <row r="207" spans="1:5" s="4" customFormat="1" x14ac:dyDescent="0.25">
      <c r="A207" s="25"/>
      <c r="B207" s="26"/>
      <c r="C207" s="21" t="s">
        <v>11</v>
      </c>
      <c r="D207" s="22"/>
      <c r="E207" s="42">
        <f t="shared" ref="E207" si="42">SUBTOTAL(9,E206:E206)</f>
        <v>1.9</v>
      </c>
    </row>
    <row r="208" spans="1:5" s="4" customFormat="1" x14ac:dyDescent="0.25">
      <c r="A208" s="25"/>
      <c r="B208" s="26"/>
      <c r="C208" s="54" t="s">
        <v>39</v>
      </c>
      <c r="D208" s="18" t="s">
        <v>10</v>
      </c>
      <c r="E208" s="41">
        <v>960.1</v>
      </c>
    </row>
    <row r="209" spans="1:5" s="4" customFormat="1" x14ac:dyDescent="0.25">
      <c r="A209" s="25"/>
      <c r="B209" s="26"/>
      <c r="C209" s="56"/>
      <c r="D209" s="18" t="s">
        <v>40</v>
      </c>
      <c r="E209" s="41">
        <v>714.2</v>
      </c>
    </row>
    <row r="210" spans="1:5" s="4" customFormat="1" x14ac:dyDescent="0.25">
      <c r="A210" s="25"/>
      <c r="B210" s="26"/>
      <c r="C210" s="56"/>
      <c r="D210" s="18" t="s">
        <v>29</v>
      </c>
      <c r="E210" s="41">
        <v>151.4</v>
      </c>
    </row>
    <row r="211" spans="1:5" s="4" customFormat="1" x14ac:dyDescent="0.25">
      <c r="A211" s="31"/>
      <c r="B211" s="32"/>
      <c r="C211" s="55"/>
      <c r="D211" s="18" t="s">
        <v>27</v>
      </c>
      <c r="E211" s="41">
        <v>51.6</v>
      </c>
    </row>
    <row r="212" spans="1:5" s="4" customFormat="1" x14ac:dyDescent="0.25">
      <c r="A212" s="19"/>
      <c r="B212" s="20"/>
      <c r="C212" s="21" t="s">
        <v>11</v>
      </c>
      <c r="D212" s="22"/>
      <c r="E212" s="42">
        <f t="shared" ref="E212" si="43">SUBTOTAL(9,E208:E211)</f>
        <v>1877.3000000000002</v>
      </c>
    </row>
    <row r="213" spans="1:5" s="4" customFormat="1" x14ac:dyDescent="0.25">
      <c r="A213" s="11" t="s">
        <v>66</v>
      </c>
      <c r="B213" s="12" t="s">
        <v>67</v>
      </c>
      <c r="C213" s="13"/>
      <c r="D213" s="14"/>
      <c r="E213" s="40">
        <f t="shared" ref="E213" si="44">SUBTOTAL(9,E214:E222)</f>
        <v>3530.6</v>
      </c>
    </row>
    <row r="214" spans="1:5" s="4" customFormat="1" x14ac:dyDescent="0.25">
      <c r="A214" s="23"/>
      <c r="B214" s="24"/>
      <c r="C214" s="17" t="s">
        <v>28</v>
      </c>
      <c r="D214" s="18" t="s">
        <v>10</v>
      </c>
      <c r="E214" s="41">
        <v>11.6</v>
      </c>
    </row>
    <row r="215" spans="1:5" s="4" customFormat="1" x14ac:dyDescent="0.25">
      <c r="A215" s="25"/>
      <c r="B215" s="26"/>
      <c r="C215" s="21" t="s">
        <v>11</v>
      </c>
      <c r="D215" s="22"/>
      <c r="E215" s="42">
        <f t="shared" ref="E215" si="45">SUBTOTAL(9,E214:E214)</f>
        <v>11.6</v>
      </c>
    </row>
    <row r="216" spans="1:5" s="4" customFormat="1" x14ac:dyDescent="0.25">
      <c r="A216" s="25"/>
      <c r="B216" s="26"/>
      <c r="C216" s="54" t="s">
        <v>41</v>
      </c>
      <c r="D216" s="18" t="s">
        <v>10</v>
      </c>
      <c r="E216" s="41">
        <v>1987.8</v>
      </c>
    </row>
    <row r="217" spans="1:5" s="4" customFormat="1" x14ac:dyDescent="0.25">
      <c r="A217" s="25"/>
      <c r="B217" s="26"/>
      <c r="C217" s="56"/>
      <c r="D217" s="18" t="s">
        <v>14</v>
      </c>
      <c r="E217" s="41">
        <v>800.6</v>
      </c>
    </row>
    <row r="218" spans="1:5" s="4" customFormat="1" x14ac:dyDescent="0.25">
      <c r="A218" s="25"/>
      <c r="B218" s="26"/>
      <c r="C218" s="56"/>
      <c r="D218" s="18" t="s">
        <v>15</v>
      </c>
      <c r="E218" s="41">
        <v>174.1</v>
      </c>
    </row>
    <row r="219" spans="1:5" s="4" customFormat="1" x14ac:dyDescent="0.25">
      <c r="A219" s="25"/>
      <c r="B219" s="26"/>
      <c r="C219" s="56"/>
      <c r="D219" s="18" t="s">
        <v>29</v>
      </c>
      <c r="E219" s="41">
        <v>215.4</v>
      </c>
    </row>
    <row r="220" spans="1:5" s="4" customFormat="1" x14ac:dyDescent="0.25">
      <c r="A220" s="25"/>
      <c r="B220" s="26"/>
      <c r="C220" s="56"/>
      <c r="D220" s="18" t="s">
        <v>27</v>
      </c>
      <c r="E220" s="41">
        <v>312.39999999999998</v>
      </c>
    </row>
    <row r="221" spans="1:5" s="4" customFormat="1" x14ac:dyDescent="0.25">
      <c r="A221" s="31"/>
      <c r="B221" s="32"/>
      <c r="C221" s="55"/>
      <c r="D221" s="18" t="s">
        <v>16</v>
      </c>
      <c r="E221" s="41">
        <v>28.7</v>
      </c>
    </row>
    <row r="222" spans="1:5" s="4" customFormat="1" x14ac:dyDescent="0.25">
      <c r="A222" s="19"/>
      <c r="B222" s="20"/>
      <c r="C222" s="21" t="s">
        <v>11</v>
      </c>
      <c r="D222" s="22"/>
      <c r="E222" s="42">
        <f t="shared" ref="E222" si="46">SUBTOTAL(9,E216:E221)</f>
        <v>3519</v>
      </c>
    </row>
    <row r="223" spans="1:5" s="4" customFormat="1" x14ac:dyDescent="0.25">
      <c r="A223" s="11" t="s">
        <v>68</v>
      </c>
      <c r="B223" s="12" t="s">
        <v>69</v>
      </c>
      <c r="C223" s="13"/>
      <c r="D223" s="14"/>
      <c r="E223" s="40">
        <f t="shared" ref="E223" si="47">SUBTOTAL(9,E224:E232)</f>
        <v>1831.6000000000001</v>
      </c>
    </row>
    <row r="224" spans="1:5" s="4" customFormat="1" x14ac:dyDescent="0.25">
      <c r="A224" s="23"/>
      <c r="B224" s="24"/>
      <c r="C224" s="17" t="s">
        <v>28</v>
      </c>
      <c r="D224" s="18" t="s">
        <v>10</v>
      </c>
      <c r="E224" s="41">
        <v>8.4</v>
      </c>
    </row>
    <row r="225" spans="1:5" s="4" customFormat="1" x14ac:dyDescent="0.25">
      <c r="A225" s="25"/>
      <c r="B225" s="26"/>
      <c r="C225" s="21" t="s">
        <v>11</v>
      </c>
      <c r="D225" s="22"/>
      <c r="E225" s="42">
        <f t="shared" ref="E225" si="48">SUBTOTAL(9,E224:E224)</f>
        <v>8.4</v>
      </c>
    </row>
    <row r="226" spans="1:5" s="4" customFormat="1" x14ac:dyDescent="0.25">
      <c r="A226" s="25"/>
      <c r="B226" s="26"/>
      <c r="C226" s="17" t="s">
        <v>38</v>
      </c>
      <c r="D226" s="18" t="s">
        <v>10</v>
      </c>
      <c r="E226" s="41">
        <v>1.3</v>
      </c>
    </row>
    <row r="227" spans="1:5" s="4" customFormat="1" x14ac:dyDescent="0.25">
      <c r="A227" s="25"/>
      <c r="B227" s="26"/>
      <c r="C227" s="21" t="s">
        <v>11</v>
      </c>
      <c r="D227" s="22"/>
      <c r="E227" s="42">
        <f t="shared" ref="E227" si="49">SUBTOTAL(9,E226:E226)</f>
        <v>1.3</v>
      </c>
    </row>
    <row r="228" spans="1:5" s="4" customFormat="1" x14ac:dyDescent="0.25">
      <c r="A228" s="25"/>
      <c r="B228" s="26"/>
      <c r="C228" s="54" t="s">
        <v>39</v>
      </c>
      <c r="D228" s="18" t="s">
        <v>10</v>
      </c>
      <c r="E228" s="41">
        <v>1000.8</v>
      </c>
    </row>
    <row r="229" spans="1:5" s="4" customFormat="1" x14ac:dyDescent="0.25">
      <c r="A229" s="25"/>
      <c r="B229" s="26"/>
      <c r="C229" s="56"/>
      <c r="D229" s="18" t="s">
        <v>40</v>
      </c>
      <c r="E229" s="41">
        <v>639.5</v>
      </c>
    </row>
    <row r="230" spans="1:5" s="4" customFormat="1" x14ac:dyDescent="0.25">
      <c r="A230" s="25"/>
      <c r="B230" s="26"/>
      <c r="C230" s="56"/>
      <c r="D230" s="18" t="s">
        <v>29</v>
      </c>
      <c r="E230" s="41">
        <v>114.9</v>
      </c>
    </row>
    <row r="231" spans="1:5" s="4" customFormat="1" x14ac:dyDescent="0.25">
      <c r="A231" s="31"/>
      <c r="B231" s="32"/>
      <c r="C231" s="55"/>
      <c r="D231" s="18" t="s">
        <v>27</v>
      </c>
      <c r="E231" s="41">
        <v>66.7</v>
      </c>
    </row>
    <row r="232" spans="1:5" s="4" customFormat="1" x14ac:dyDescent="0.25">
      <c r="A232" s="19"/>
      <c r="B232" s="20"/>
      <c r="C232" s="21" t="s">
        <v>11</v>
      </c>
      <c r="D232" s="22"/>
      <c r="E232" s="42">
        <f t="shared" ref="E232" si="50">SUBTOTAL(9,E228:E231)</f>
        <v>1821.9</v>
      </c>
    </row>
    <row r="233" spans="1:5" s="4" customFormat="1" x14ac:dyDescent="0.25">
      <c r="A233" s="11" t="s">
        <v>70</v>
      </c>
      <c r="B233" s="12" t="s">
        <v>71</v>
      </c>
      <c r="C233" s="13"/>
      <c r="D233" s="14"/>
      <c r="E233" s="40">
        <f t="shared" ref="E233" si="51">SUBTOTAL(9,E234:E242)</f>
        <v>1836.6</v>
      </c>
    </row>
    <row r="234" spans="1:5" s="4" customFormat="1" x14ac:dyDescent="0.25">
      <c r="A234" s="23"/>
      <c r="B234" s="24"/>
      <c r="C234" s="17" t="s">
        <v>28</v>
      </c>
      <c r="D234" s="18" t="s">
        <v>10</v>
      </c>
      <c r="E234" s="41">
        <v>4</v>
      </c>
    </row>
    <row r="235" spans="1:5" s="4" customFormat="1" x14ac:dyDescent="0.25">
      <c r="A235" s="25"/>
      <c r="B235" s="26"/>
      <c r="C235" s="21" t="s">
        <v>11</v>
      </c>
      <c r="D235" s="22"/>
      <c r="E235" s="42">
        <f t="shared" ref="E235" si="52">SUBTOTAL(9,E234:E234)</f>
        <v>4</v>
      </c>
    </row>
    <row r="236" spans="1:5" s="4" customFormat="1" x14ac:dyDescent="0.25">
      <c r="A236" s="25"/>
      <c r="B236" s="26"/>
      <c r="C236" s="17" t="s">
        <v>38</v>
      </c>
      <c r="D236" s="18" t="s">
        <v>10</v>
      </c>
      <c r="E236" s="41">
        <v>1.8</v>
      </c>
    </row>
    <row r="237" spans="1:5" s="4" customFormat="1" x14ac:dyDescent="0.25">
      <c r="A237" s="25"/>
      <c r="B237" s="26"/>
      <c r="C237" s="21" t="s">
        <v>11</v>
      </c>
      <c r="D237" s="22"/>
      <c r="E237" s="42">
        <f t="shared" ref="E237" si="53">SUBTOTAL(9,E236:E236)</f>
        <v>1.8</v>
      </c>
    </row>
    <row r="238" spans="1:5" s="4" customFormat="1" x14ac:dyDescent="0.25">
      <c r="A238" s="25"/>
      <c r="B238" s="26"/>
      <c r="C238" s="54" t="s">
        <v>39</v>
      </c>
      <c r="D238" s="18" t="s">
        <v>10</v>
      </c>
      <c r="E238" s="41">
        <v>876.5</v>
      </c>
    </row>
    <row r="239" spans="1:5" s="4" customFormat="1" x14ac:dyDescent="0.25">
      <c r="A239" s="25"/>
      <c r="B239" s="26"/>
      <c r="C239" s="56"/>
      <c r="D239" s="18" t="s">
        <v>40</v>
      </c>
      <c r="E239" s="41">
        <v>771.2</v>
      </c>
    </row>
    <row r="240" spans="1:5" s="4" customFormat="1" x14ac:dyDescent="0.25">
      <c r="A240" s="25"/>
      <c r="B240" s="26"/>
      <c r="C240" s="56"/>
      <c r="D240" s="18" t="s">
        <v>29</v>
      </c>
      <c r="E240" s="41">
        <v>142.30000000000001</v>
      </c>
    </row>
    <row r="241" spans="1:5" s="4" customFormat="1" x14ac:dyDescent="0.25">
      <c r="A241" s="31"/>
      <c r="B241" s="32"/>
      <c r="C241" s="55"/>
      <c r="D241" s="18" t="s">
        <v>27</v>
      </c>
      <c r="E241" s="41">
        <v>40.799999999999997</v>
      </c>
    </row>
    <row r="242" spans="1:5" s="4" customFormat="1" x14ac:dyDescent="0.25">
      <c r="A242" s="19"/>
      <c r="B242" s="20"/>
      <c r="C242" s="21" t="s">
        <v>11</v>
      </c>
      <c r="D242" s="22"/>
      <c r="E242" s="42">
        <f t="shared" ref="E242" si="54">SUBTOTAL(9,E238:E241)</f>
        <v>1830.8</v>
      </c>
    </row>
    <row r="243" spans="1:5" s="4" customFormat="1" x14ac:dyDescent="0.25">
      <c r="A243" s="11" t="s">
        <v>72</v>
      </c>
      <c r="B243" s="12" t="s">
        <v>73</v>
      </c>
      <c r="C243" s="13"/>
      <c r="D243" s="14"/>
      <c r="E243" s="40">
        <f t="shared" ref="E243" si="55">SUBTOTAL(9,E244:E249)</f>
        <v>1619.5</v>
      </c>
    </row>
    <row r="244" spans="1:5" s="4" customFormat="1" x14ac:dyDescent="0.25">
      <c r="A244" s="23"/>
      <c r="B244" s="24"/>
      <c r="C244" s="17" t="s">
        <v>28</v>
      </c>
      <c r="D244" s="18" t="s">
        <v>10</v>
      </c>
      <c r="E244" s="41">
        <v>1.7</v>
      </c>
    </row>
    <row r="245" spans="1:5" s="4" customFormat="1" x14ac:dyDescent="0.25">
      <c r="A245" s="25"/>
      <c r="B245" s="26"/>
      <c r="C245" s="21" t="s">
        <v>11</v>
      </c>
      <c r="D245" s="22"/>
      <c r="E245" s="42">
        <f t="shared" ref="E245" si="56">SUBTOTAL(9,E244:E244)</f>
        <v>1.7</v>
      </c>
    </row>
    <row r="246" spans="1:5" s="4" customFormat="1" x14ac:dyDescent="0.25">
      <c r="A246" s="25"/>
      <c r="B246" s="26"/>
      <c r="C246" s="54" t="s">
        <v>38</v>
      </c>
      <c r="D246" s="18" t="s">
        <v>10</v>
      </c>
      <c r="E246" s="41">
        <v>1566.4</v>
      </c>
    </row>
    <row r="247" spans="1:5" s="4" customFormat="1" x14ac:dyDescent="0.25">
      <c r="A247" s="25"/>
      <c r="B247" s="26"/>
      <c r="C247" s="56"/>
      <c r="D247" s="18" t="s">
        <v>29</v>
      </c>
      <c r="E247" s="41">
        <v>5.8</v>
      </c>
    </row>
    <row r="248" spans="1:5" s="4" customFormat="1" x14ac:dyDescent="0.25">
      <c r="A248" s="31"/>
      <c r="B248" s="32"/>
      <c r="C248" s="55"/>
      <c r="D248" s="18" t="s">
        <v>27</v>
      </c>
      <c r="E248" s="41">
        <v>45.6</v>
      </c>
    </row>
    <row r="249" spans="1:5" s="4" customFormat="1" x14ac:dyDescent="0.25">
      <c r="A249" s="19"/>
      <c r="B249" s="20"/>
      <c r="C249" s="21" t="s">
        <v>11</v>
      </c>
      <c r="D249" s="22"/>
      <c r="E249" s="42">
        <f t="shared" ref="E249" si="57">SUBTOTAL(9,E246:E248)</f>
        <v>1617.8</v>
      </c>
    </row>
    <row r="250" spans="1:5" s="4" customFormat="1" x14ac:dyDescent="0.25">
      <c r="A250" s="11" t="s">
        <v>74</v>
      </c>
      <c r="B250" s="12" t="s">
        <v>75</v>
      </c>
      <c r="C250" s="13"/>
      <c r="D250" s="14"/>
      <c r="E250" s="40">
        <f t="shared" ref="E250" si="58">SUBTOTAL(9,E251:E261)</f>
        <v>1743.8</v>
      </c>
    </row>
    <row r="251" spans="1:5" s="4" customFormat="1" x14ac:dyDescent="0.25">
      <c r="A251" s="23"/>
      <c r="B251" s="24"/>
      <c r="C251" s="17" t="s">
        <v>28</v>
      </c>
      <c r="D251" s="18" t="s">
        <v>10</v>
      </c>
      <c r="E251" s="41">
        <v>7.1</v>
      </c>
    </row>
    <row r="252" spans="1:5" s="4" customFormat="1" x14ac:dyDescent="0.25">
      <c r="A252" s="25"/>
      <c r="B252" s="26"/>
      <c r="C252" s="21" t="s">
        <v>11</v>
      </c>
      <c r="D252" s="22"/>
      <c r="E252" s="42">
        <f t="shared" ref="E252" si="59">SUBTOTAL(9,E251:E251)</f>
        <v>7.1</v>
      </c>
    </row>
    <row r="253" spans="1:5" s="4" customFormat="1" x14ac:dyDescent="0.25">
      <c r="A253" s="25"/>
      <c r="B253" s="26"/>
      <c r="C253" s="54" t="s">
        <v>38</v>
      </c>
      <c r="D253" s="18" t="s">
        <v>10</v>
      </c>
      <c r="E253" s="41">
        <v>264.60000000000002</v>
      </c>
    </row>
    <row r="254" spans="1:5" s="4" customFormat="1" x14ac:dyDescent="0.25">
      <c r="A254" s="25"/>
      <c r="B254" s="26"/>
      <c r="C254" s="56"/>
      <c r="D254" s="18" t="s">
        <v>29</v>
      </c>
      <c r="E254" s="41">
        <v>481.1</v>
      </c>
    </row>
    <row r="255" spans="1:5" s="4" customFormat="1" x14ac:dyDescent="0.25">
      <c r="A255" s="25"/>
      <c r="B255" s="26"/>
      <c r="C255" s="55"/>
      <c r="D255" s="18" t="s">
        <v>27</v>
      </c>
      <c r="E255" s="41">
        <v>5</v>
      </c>
    </row>
    <row r="256" spans="1:5" s="4" customFormat="1" x14ac:dyDescent="0.25">
      <c r="A256" s="25"/>
      <c r="B256" s="26"/>
      <c r="C256" s="21" t="s">
        <v>11</v>
      </c>
      <c r="D256" s="22"/>
      <c r="E256" s="42">
        <f t="shared" ref="E256" si="60">SUBTOTAL(9,E253:E255)</f>
        <v>750.7</v>
      </c>
    </row>
    <row r="257" spans="1:5" s="4" customFormat="1" x14ac:dyDescent="0.25">
      <c r="A257" s="25"/>
      <c r="B257" s="26"/>
      <c r="C257" s="54" t="s">
        <v>39</v>
      </c>
      <c r="D257" s="18" t="s">
        <v>10</v>
      </c>
      <c r="E257" s="46">
        <v>791.2</v>
      </c>
    </row>
    <row r="258" spans="1:5" s="4" customFormat="1" x14ac:dyDescent="0.25">
      <c r="A258" s="25"/>
      <c r="B258" s="26"/>
      <c r="C258" s="56"/>
      <c r="D258" s="18" t="s">
        <v>40</v>
      </c>
      <c r="E258" s="46">
        <v>86.9</v>
      </c>
    </row>
    <row r="259" spans="1:5" s="4" customFormat="1" x14ac:dyDescent="0.25">
      <c r="A259" s="25"/>
      <c r="B259" s="26"/>
      <c r="C259" s="56"/>
      <c r="D259" s="18" t="s">
        <v>29</v>
      </c>
      <c r="E259" s="46">
        <v>36.6</v>
      </c>
    </row>
    <row r="260" spans="1:5" s="4" customFormat="1" x14ac:dyDescent="0.25">
      <c r="A260" s="31"/>
      <c r="B260" s="32"/>
      <c r="C260" s="55"/>
      <c r="D260" s="18" t="s">
        <v>27</v>
      </c>
      <c r="E260" s="46">
        <v>71.3</v>
      </c>
    </row>
    <row r="261" spans="1:5" s="4" customFormat="1" x14ac:dyDescent="0.25">
      <c r="A261" s="19"/>
      <c r="B261" s="20"/>
      <c r="C261" s="21" t="s">
        <v>11</v>
      </c>
      <c r="D261" s="22"/>
      <c r="E261" s="42">
        <f t="shared" ref="E261" si="61">SUBTOTAL(9,E257:E260)</f>
        <v>986</v>
      </c>
    </row>
    <row r="262" spans="1:5" s="4" customFormat="1" x14ac:dyDescent="0.25">
      <c r="A262" s="11" t="s">
        <v>76</v>
      </c>
      <c r="B262" s="12" t="s">
        <v>77</v>
      </c>
      <c r="C262" s="13"/>
      <c r="D262" s="14"/>
      <c r="E262" s="40">
        <f t="shared" ref="E262" si="62">SUBTOTAL(9,E263:E269)</f>
        <v>1126.5000000000002</v>
      </c>
    </row>
    <row r="263" spans="1:5" s="4" customFormat="1" x14ac:dyDescent="0.25">
      <c r="A263" s="23"/>
      <c r="B263" s="24"/>
      <c r="C263" s="54" t="s">
        <v>19</v>
      </c>
      <c r="D263" s="18" t="s">
        <v>10</v>
      </c>
      <c r="E263" s="41">
        <v>48.9</v>
      </c>
    </row>
    <row r="264" spans="1:5" s="4" customFormat="1" x14ac:dyDescent="0.25">
      <c r="A264" s="25"/>
      <c r="B264" s="26"/>
      <c r="C264" s="56"/>
      <c r="D264" s="18" t="s">
        <v>14</v>
      </c>
      <c r="E264" s="41">
        <v>1069.5</v>
      </c>
    </row>
    <row r="265" spans="1:5" s="4" customFormat="1" x14ac:dyDescent="0.25">
      <c r="A265" s="25"/>
      <c r="B265" s="26"/>
      <c r="C265" s="56"/>
      <c r="D265" s="18" t="s">
        <v>15</v>
      </c>
      <c r="E265" s="41">
        <v>1.9</v>
      </c>
    </row>
    <row r="266" spans="1:5" s="4" customFormat="1" x14ac:dyDescent="0.25">
      <c r="A266" s="25"/>
      <c r="B266" s="26"/>
      <c r="C266" s="55"/>
      <c r="D266" s="18" t="s">
        <v>16</v>
      </c>
      <c r="E266" s="41">
        <v>4</v>
      </c>
    </row>
    <row r="267" spans="1:5" s="4" customFormat="1" x14ac:dyDescent="0.25">
      <c r="A267" s="25"/>
      <c r="B267" s="26"/>
      <c r="C267" s="21" t="s">
        <v>11</v>
      </c>
      <c r="D267" s="22"/>
      <c r="E267" s="42">
        <f t="shared" ref="E267" si="63">SUBTOTAL(9,E263:E266)</f>
        <v>1124.3000000000002</v>
      </c>
    </row>
    <row r="268" spans="1:5" s="4" customFormat="1" x14ac:dyDescent="0.25">
      <c r="A268" s="31"/>
      <c r="B268" s="32"/>
      <c r="C268" s="17" t="s">
        <v>28</v>
      </c>
      <c r="D268" s="18" t="s">
        <v>10</v>
      </c>
      <c r="E268" s="41">
        <v>2.2000000000000002</v>
      </c>
    </row>
    <row r="269" spans="1:5" s="4" customFormat="1" x14ac:dyDescent="0.25">
      <c r="A269" s="19"/>
      <c r="B269" s="20"/>
      <c r="C269" s="21" t="s">
        <v>11</v>
      </c>
      <c r="D269" s="22"/>
      <c r="E269" s="42">
        <f t="shared" ref="E269" si="64">SUBTOTAL(9,E268:E268)</f>
        <v>2.2000000000000002</v>
      </c>
    </row>
    <row r="270" spans="1:5" s="4" customFormat="1" x14ac:dyDescent="0.25">
      <c r="A270" s="11" t="s">
        <v>78</v>
      </c>
      <c r="B270" s="12" t="s">
        <v>79</v>
      </c>
      <c r="C270" s="13"/>
      <c r="D270" s="14"/>
      <c r="E270" s="40">
        <f>SUBTOTAL(9,E271:E276)</f>
        <v>1122.2</v>
      </c>
    </row>
    <row r="271" spans="1:5" s="4" customFormat="1" x14ac:dyDescent="0.25">
      <c r="A271" s="23"/>
      <c r="B271" s="24"/>
      <c r="C271" s="17" t="s">
        <v>28</v>
      </c>
      <c r="D271" s="18" t="s">
        <v>10</v>
      </c>
      <c r="E271" s="41">
        <v>40</v>
      </c>
    </row>
    <row r="272" spans="1:5" s="4" customFormat="1" x14ac:dyDescent="0.25">
      <c r="A272" s="25"/>
      <c r="B272" s="26"/>
      <c r="C272" s="21" t="s">
        <v>11</v>
      </c>
      <c r="D272" s="22"/>
      <c r="E272" s="42">
        <f t="shared" ref="E272" si="65">SUBTOTAL(9,E271:E271)</f>
        <v>40</v>
      </c>
    </row>
    <row r="273" spans="1:5" s="4" customFormat="1" x14ac:dyDescent="0.25">
      <c r="A273" s="25"/>
      <c r="B273" s="26"/>
      <c r="C273" s="54" t="s">
        <v>41</v>
      </c>
      <c r="D273" s="18" t="s">
        <v>10</v>
      </c>
      <c r="E273" s="41">
        <v>58.7</v>
      </c>
    </row>
    <row r="274" spans="1:5" s="4" customFormat="1" x14ac:dyDescent="0.25">
      <c r="A274" s="25"/>
      <c r="B274" s="26"/>
      <c r="C274" s="56"/>
      <c r="D274" s="18" t="s">
        <v>14</v>
      </c>
      <c r="E274" s="41">
        <v>517.6</v>
      </c>
    </row>
    <row r="275" spans="1:5" s="4" customFormat="1" x14ac:dyDescent="0.25">
      <c r="A275" s="31"/>
      <c r="B275" s="32"/>
      <c r="C275" s="55"/>
      <c r="D275" s="18" t="s">
        <v>29</v>
      </c>
      <c r="E275" s="41">
        <v>505.9</v>
      </c>
    </row>
    <row r="276" spans="1:5" s="4" customFormat="1" x14ac:dyDescent="0.25">
      <c r="A276" s="19"/>
      <c r="B276" s="20"/>
      <c r="C276" s="21" t="s">
        <v>11</v>
      </c>
      <c r="D276" s="22"/>
      <c r="E276" s="42">
        <f>SUBTOTAL(9,E273:E275)</f>
        <v>1082.2</v>
      </c>
    </row>
    <row r="277" spans="1:5" s="4" customFormat="1" x14ac:dyDescent="0.25">
      <c r="A277" s="11" t="s">
        <v>80</v>
      </c>
      <c r="B277" s="12" t="s">
        <v>81</v>
      </c>
      <c r="C277" s="13"/>
      <c r="D277" s="14"/>
      <c r="E277" s="40">
        <f t="shared" ref="E277" si="66">SUBTOTAL(9,E278:E286)</f>
        <v>1869.8000000000002</v>
      </c>
    </row>
    <row r="278" spans="1:5" s="4" customFormat="1" x14ac:dyDescent="0.25">
      <c r="A278" s="23"/>
      <c r="B278" s="24"/>
      <c r="C278" s="17" t="s">
        <v>28</v>
      </c>
      <c r="D278" s="18" t="s">
        <v>10</v>
      </c>
      <c r="E278" s="41">
        <v>3.9</v>
      </c>
    </row>
    <row r="279" spans="1:5" s="4" customFormat="1" x14ac:dyDescent="0.25">
      <c r="A279" s="25"/>
      <c r="B279" s="26"/>
      <c r="C279" s="21" t="s">
        <v>11</v>
      </c>
      <c r="D279" s="22"/>
      <c r="E279" s="42">
        <f t="shared" ref="E279" si="67">SUBTOTAL(9,E278:E278)</f>
        <v>3.9</v>
      </c>
    </row>
    <row r="280" spans="1:5" s="4" customFormat="1" x14ac:dyDescent="0.25">
      <c r="A280" s="25"/>
      <c r="B280" s="26"/>
      <c r="C280" s="17" t="s">
        <v>38</v>
      </c>
      <c r="D280" s="18" t="s">
        <v>10</v>
      </c>
      <c r="E280" s="41">
        <v>0.7</v>
      </c>
    </row>
    <row r="281" spans="1:5" s="4" customFormat="1" x14ac:dyDescent="0.25">
      <c r="A281" s="25"/>
      <c r="B281" s="26"/>
      <c r="C281" s="21" t="s">
        <v>11</v>
      </c>
      <c r="D281" s="22"/>
      <c r="E281" s="42">
        <f t="shared" ref="E281" si="68">SUBTOTAL(9,E280:E280)</f>
        <v>0.7</v>
      </c>
    </row>
    <row r="282" spans="1:5" s="4" customFormat="1" x14ac:dyDescent="0.25">
      <c r="A282" s="25"/>
      <c r="B282" s="26"/>
      <c r="C282" s="54" t="s">
        <v>39</v>
      </c>
      <c r="D282" s="18" t="s">
        <v>10</v>
      </c>
      <c r="E282" s="41">
        <v>0.3</v>
      </c>
    </row>
    <row r="283" spans="1:5" s="4" customFormat="1" x14ac:dyDescent="0.25">
      <c r="A283" s="25"/>
      <c r="B283" s="26"/>
      <c r="C283" s="56"/>
      <c r="D283" s="18" t="s">
        <v>40</v>
      </c>
      <c r="E283" s="41">
        <v>1096.7</v>
      </c>
    </row>
    <row r="284" spans="1:5" s="4" customFormat="1" x14ac:dyDescent="0.25">
      <c r="A284" s="25"/>
      <c r="B284" s="26"/>
      <c r="C284" s="56"/>
      <c r="D284" s="18" t="s">
        <v>29</v>
      </c>
      <c r="E284" s="41">
        <v>0.5</v>
      </c>
    </row>
    <row r="285" spans="1:5" s="4" customFormat="1" x14ac:dyDescent="0.25">
      <c r="A285" s="31"/>
      <c r="B285" s="32"/>
      <c r="C285" s="55"/>
      <c r="D285" s="18" t="s">
        <v>27</v>
      </c>
      <c r="E285" s="41">
        <v>767.7</v>
      </c>
    </row>
    <row r="286" spans="1:5" s="4" customFormat="1" x14ac:dyDescent="0.25">
      <c r="A286" s="19"/>
      <c r="B286" s="20"/>
      <c r="C286" s="21" t="s">
        <v>11</v>
      </c>
      <c r="D286" s="22"/>
      <c r="E286" s="42">
        <f t="shared" ref="E286" si="69">SUBTOTAL(9,E282:E285)</f>
        <v>1865.2</v>
      </c>
    </row>
    <row r="287" spans="1:5" s="4" customFormat="1" x14ac:dyDescent="0.25">
      <c r="A287" s="11" t="s">
        <v>82</v>
      </c>
      <c r="B287" s="12" t="s">
        <v>83</v>
      </c>
      <c r="C287" s="13"/>
      <c r="D287" s="14"/>
      <c r="E287" s="40">
        <f t="shared" ref="E287" si="70">SUBTOTAL(9,E288:E296)</f>
        <v>1778.1000000000001</v>
      </c>
    </row>
    <row r="288" spans="1:5" s="4" customFormat="1" x14ac:dyDescent="0.25">
      <c r="A288" s="23"/>
      <c r="B288" s="24"/>
      <c r="C288" s="17" t="s">
        <v>28</v>
      </c>
      <c r="D288" s="18" t="s">
        <v>10</v>
      </c>
      <c r="E288" s="41">
        <v>4.3</v>
      </c>
    </row>
    <row r="289" spans="1:5" s="4" customFormat="1" x14ac:dyDescent="0.25">
      <c r="A289" s="25"/>
      <c r="B289" s="26"/>
      <c r="C289" s="21" t="s">
        <v>11</v>
      </c>
      <c r="D289" s="22"/>
      <c r="E289" s="42">
        <f t="shared" ref="E289" si="71">SUBTOTAL(9,E288:E288)</f>
        <v>4.3</v>
      </c>
    </row>
    <row r="290" spans="1:5" s="4" customFormat="1" x14ac:dyDescent="0.25">
      <c r="A290" s="25"/>
      <c r="B290" s="26"/>
      <c r="C290" s="17" t="s">
        <v>38</v>
      </c>
      <c r="D290" s="18" t="s">
        <v>10</v>
      </c>
      <c r="E290" s="41">
        <v>1.9</v>
      </c>
    </row>
    <row r="291" spans="1:5" s="4" customFormat="1" x14ac:dyDescent="0.25">
      <c r="A291" s="25"/>
      <c r="B291" s="26"/>
      <c r="C291" s="21" t="s">
        <v>11</v>
      </c>
      <c r="D291" s="22"/>
      <c r="E291" s="42">
        <f t="shared" ref="E291" si="72">SUBTOTAL(9,E290:E290)</f>
        <v>1.9</v>
      </c>
    </row>
    <row r="292" spans="1:5" s="4" customFormat="1" x14ac:dyDescent="0.25">
      <c r="A292" s="25"/>
      <c r="B292" s="26"/>
      <c r="C292" s="54" t="s">
        <v>39</v>
      </c>
      <c r="D292" s="18" t="s">
        <v>10</v>
      </c>
      <c r="E292" s="41">
        <v>821.5</v>
      </c>
    </row>
    <row r="293" spans="1:5" s="4" customFormat="1" x14ac:dyDescent="0.25">
      <c r="A293" s="25"/>
      <c r="B293" s="26"/>
      <c r="C293" s="56"/>
      <c r="D293" s="18" t="s">
        <v>40</v>
      </c>
      <c r="E293" s="41">
        <v>759.7</v>
      </c>
    </row>
    <row r="294" spans="1:5" s="4" customFormat="1" x14ac:dyDescent="0.25">
      <c r="A294" s="25"/>
      <c r="B294" s="26"/>
      <c r="C294" s="56"/>
      <c r="D294" s="18" t="s">
        <v>29</v>
      </c>
      <c r="E294" s="41">
        <v>151.5</v>
      </c>
    </row>
    <row r="295" spans="1:5" s="4" customFormat="1" x14ac:dyDescent="0.25">
      <c r="A295" s="31"/>
      <c r="B295" s="32"/>
      <c r="C295" s="55"/>
      <c r="D295" s="18" t="s">
        <v>27</v>
      </c>
      <c r="E295" s="41">
        <v>39.200000000000003</v>
      </c>
    </row>
    <row r="296" spans="1:5" s="4" customFormat="1" x14ac:dyDescent="0.25">
      <c r="A296" s="19"/>
      <c r="B296" s="20"/>
      <c r="C296" s="21" t="s">
        <v>11</v>
      </c>
      <c r="D296" s="22"/>
      <c r="E296" s="42">
        <f t="shared" ref="E296" si="73">SUBTOTAL(9,E292:E295)</f>
        <v>1771.9</v>
      </c>
    </row>
    <row r="297" spans="1:5" s="4" customFormat="1" x14ac:dyDescent="0.25">
      <c r="A297" s="11" t="s">
        <v>84</v>
      </c>
      <c r="B297" s="12" t="s">
        <v>85</v>
      </c>
      <c r="C297" s="13"/>
      <c r="D297" s="14"/>
      <c r="E297" s="40">
        <f t="shared" ref="E297" si="74">SUBTOTAL(9,E298:E302)</f>
        <v>781.9</v>
      </c>
    </row>
    <row r="298" spans="1:5" s="4" customFormat="1" x14ac:dyDescent="0.25">
      <c r="A298" s="23"/>
      <c r="B298" s="24"/>
      <c r="C298" s="17" t="s">
        <v>28</v>
      </c>
      <c r="D298" s="18" t="s">
        <v>10</v>
      </c>
      <c r="E298" s="41">
        <v>5.0999999999999996</v>
      </c>
    </row>
    <row r="299" spans="1:5" s="4" customFormat="1" x14ac:dyDescent="0.25">
      <c r="A299" s="25"/>
      <c r="B299" s="26"/>
      <c r="C299" s="21" t="s">
        <v>11</v>
      </c>
      <c r="D299" s="22"/>
      <c r="E299" s="42">
        <f t="shared" ref="E299" si="75">SUBTOTAL(9,E298:E298)</f>
        <v>5.0999999999999996</v>
      </c>
    </row>
    <row r="300" spans="1:5" s="4" customFormat="1" x14ac:dyDescent="0.25">
      <c r="A300" s="25"/>
      <c r="B300" s="26"/>
      <c r="C300" s="54" t="s">
        <v>38</v>
      </c>
      <c r="D300" s="18" t="s">
        <v>10</v>
      </c>
      <c r="E300" s="41">
        <v>766.8</v>
      </c>
    </row>
    <row r="301" spans="1:5" s="4" customFormat="1" x14ac:dyDescent="0.25">
      <c r="A301" s="31"/>
      <c r="B301" s="32"/>
      <c r="C301" s="55"/>
      <c r="D301" s="18" t="s">
        <v>29</v>
      </c>
      <c r="E301" s="41">
        <v>10</v>
      </c>
    </row>
    <row r="302" spans="1:5" s="4" customFormat="1" x14ac:dyDescent="0.25">
      <c r="A302" s="19"/>
      <c r="B302" s="20"/>
      <c r="C302" s="21" t="s">
        <v>11</v>
      </c>
      <c r="D302" s="22"/>
      <c r="E302" s="42">
        <f t="shared" ref="E302" si="76">SUBTOTAL(9,E300:E301)</f>
        <v>776.8</v>
      </c>
    </row>
    <row r="303" spans="1:5" s="4" customFormat="1" x14ac:dyDescent="0.25">
      <c r="A303" s="11" t="s">
        <v>86</v>
      </c>
      <c r="B303" s="12" t="s">
        <v>87</v>
      </c>
      <c r="C303" s="13"/>
      <c r="D303" s="14"/>
      <c r="E303" s="40">
        <f>SUBTOTAL(9,E304:E308)</f>
        <v>617.70000000000005</v>
      </c>
    </row>
    <row r="304" spans="1:5" s="4" customFormat="1" x14ac:dyDescent="0.25">
      <c r="A304" s="25"/>
      <c r="B304" s="26"/>
      <c r="C304" s="54" t="s">
        <v>37</v>
      </c>
      <c r="D304" s="18" t="s">
        <v>10</v>
      </c>
      <c r="E304" s="41">
        <v>127.6</v>
      </c>
    </row>
    <row r="305" spans="1:5" s="4" customFormat="1" x14ac:dyDescent="0.25">
      <c r="A305" s="25"/>
      <c r="B305" s="26"/>
      <c r="C305" s="56"/>
      <c r="D305" s="18" t="s">
        <v>14</v>
      </c>
      <c r="E305" s="41">
        <v>417.4</v>
      </c>
    </row>
    <row r="306" spans="1:5" s="4" customFormat="1" x14ac:dyDescent="0.25">
      <c r="A306" s="25"/>
      <c r="B306" s="26"/>
      <c r="C306" s="56"/>
      <c r="D306" s="18" t="s">
        <v>15</v>
      </c>
      <c r="E306" s="41">
        <v>54</v>
      </c>
    </row>
    <row r="307" spans="1:5" s="4" customFormat="1" x14ac:dyDescent="0.25">
      <c r="A307" s="31"/>
      <c r="B307" s="32"/>
      <c r="C307" s="55"/>
      <c r="D307" s="18" t="s">
        <v>29</v>
      </c>
      <c r="E307" s="41">
        <v>18.7</v>
      </c>
    </row>
    <row r="308" spans="1:5" s="4" customFormat="1" x14ac:dyDescent="0.25">
      <c r="A308" s="19"/>
      <c r="B308" s="20"/>
      <c r="C308" s="21" t="s">
        <v>11</v>
      </c>
      <c r="D308" s="22"/>
      <c r="E308" s="42">
        <f t="shared" ref="E308" si="77">SUBTOTAL(9,E304:E307)</f>
        <v>617.70000000000005</v>
      </c>
    </row>
    <row r="309" spans="1:5" s="4" customFormat="1" x14ac:dyDescent="0.25">
      <c r="A309" s="11" t="s">
        <v>88</v>
      </c>
      <c r="B309" s="12" t="s">
        <v>89</v>
      </c>
      <c r="C309" s="13"/>
      <c r="D309" s="14"/>
      <c r="E309" s="40">
        <f t="shared" ref="E309" si="78">SUBTOTAL(9,E310:E318)</f>
        <v>1735.5</v>
      </c>
    </row>
    <row r="310" spans="1:5" s="4" customFormat="1" x14ac:dyDescent="0.25">
      <c r="A310" s="23"/>
      <c r="B310" s="24"/>
      <c r="C310" s="17" t="s">
        <v>28</v>
      </c>
      <c r="D310" s="18" t="s">
        <v>10</v>
      </c>
      <c r="E310" s="41">
        <v>7.3</v>
      </c>
    </row>
    <row r="311" spans="1:5" s="4" customFormat="1" x14ac:dyDescent="0.25">
      <c r="A311" s="25"/>
      <c r="B311" s="26"/>
      <c r="C311" s="21" t="s">
        <v>11</v>
      </c>
      <c r="D311" s="22"/>
      <c r="E311" s="42">
        <f t="shared" ref="E311" si="79">SUBTOTAL(9,E310:E310)</f>
        <v>7.3</v>
      </c>
    </row>
    <row r="312" spans="1:5" s="4" customFormat="1" x14ac:dyDescent="0.25">
      <c r="A312" s="25"/>
      <c r="B312" s="26"/>
      <c r="C312" s="17" t="s">
        <v>38</v>
      </c>
      <c r="D312" s="18" t="s">
        <v>10</v>
      </c>
      <c r="E312" s="41">
        <v>10.3</v>
      </c>
    </row>
    <row r="313" spans="1:5" s="4" customFormat="1" x14ac:dyDescent="0.25">
      <c r="A313" s="25"/>
      <c r="B313" s="26"/>
      <c r="C313" s="21" t="s">
        <v>11</v>
      </c>
      <c r="D313" s="22"/>
      <c r="E313" s="42">
        <f t="shared" ref="E313" si="80">SUBTOTAL(9,E312:E312)</f>
        <v>10.3</v>
      </c>
    </row>
    <row r="314" spans="1:5" s="4" customFormat="1" x14ac:dyDescent="0.25">
      <c r="A314" s="25"/>
      <c r="B314" s="26"/>
      <c r="C314" s="54" t="s">
        <v>39</v>
      </c>
      <c r="D314" s="18" t="s">
        <v>10</v>
      </c>
      <c r="E314" s="41">
        <v>1423</v>
      </c>
    </row>
    <row r="315" spans="1:5" s="4" customFormat="1" x14ac:dyDescent="0.25">
      <c r="A315" s="25"/>
      <c r="B315" s="26"/>
      <c r="C315" s="56"/>
      <c r="D315" s="18" t="s">
        <v>40</v>
      </c>
      <c r="E315" s="41">
        <v>48.8</v>
      </c>
    </row>
    <row r="316" spans="1:5" s="4" customFormat="1" x14ac:dyDescent="0.25">
      <c r="A316" s="25"/>
      <c r="B316" s="26"/>
      <c r="C316" s="56"/>
      <c r="D316" s="18" t="s">
        <v>29</v>
      </c>
      <c r="E316" s="41">
        <v>118.2</v>
      </c>
    </row>
    <row r="317" spans="1:5" s="4" customFormat="1" x14ac:dyDescent="0.25">
      <c r="A317" s="31"/>
      <c r="B317" s="32"/>
      <c r="C317" s="55"/>
      <c r="D317" s="18" t="s">
        <v>27</v>
      </c>
      <c r="E317" s="41">
        <v>127.9</v>
      </c>
    </row>
    <row r="318" spans="1:5" s="4" customFormat="1" x14ac:dyDescent="0.25">
      <c r="A318" s="19"/>
      <c r="B318" s="20"/>
      <c r="C318" s="21" t="s">
        <v>11</v>
      </c>
      <c r="D318" s="22"/>
      <c r="E318" s="42">
        <f t="shared" ref="E318" si="81">SUBTOTAL(9,E314:E317)</f>
        <v>1717.9</v>
      </c>
    </row>
    <row r="319" spans="1:5" s="4" customFormat="1" x14ac:dyDescent="0.25">
      <c r="A319" s="11" t="s">
        <v>90</v>
      </c>
      <c r="B319" s="12" t="s">
        <v>91</v>
      </c>
      <c r="C319" s="13"/>
      <c r="D319" s="14"/>
      <c r="E319" s="40">
        <f t="shared" ref="E319" si="82">SUBTOTAL(9,E320:E325)</f>
        <v>1625.4</v>
      </c>
    </row>
    <row r="320" spans="1:5" s="4" customFormat="1" x14ac:dyDescent="0.25">
      <c r="A320" s="23"/>
      <c r="B320" s="24"/>
      <c r="C320" s="54" t="s">
        <v>28</v>
      </c>
      <c r="D320" s="18" t="s">
        <v>10</v>
      </c>
      <c r="E320" s="41">
        <v>52.5</v>
      </c>
    </row>
    <row r="321" spans="1:5" s="4" customFormat="1" x14ac:dyDescent="0.25">
      <c r="A321" s="25"/>
      <c r="B321" s="26"/>
      <c r="C321" s="55"/>
      <c r="D321" s="18" t="s">
        <v>29</v>
      </c>
      <c r="E321" s="41">
        <v>5</v>
      </c>
    </row>
    <row r="322" spans="1:5" s="4" customFormat="1" x14ac:dyDescent="0.25">
      <c r="A322" s="25"/>
      <c r="B322" s="26"/>
      <c r="C322" s="21" t="s">
        <v>11</v>
      </c>
      <c r="D322" s="22"/>
      <c r="E322" s="42">
        <f t="shared" ref="E322" si="83">SUBTOTAL(9,E320:E321)</f>
        <v>57.5</v>
      </c>
    </row>
    <row r="323" spans="1:5" s="4" customFormat="1" x14ac:dyDescent="0.25">
      <c r="A323" s="25"/>
      <c r="B323" s="26"/>
      <c r="C323" s="54" t="s">
        <v>38</v>
      </c>
      <c r="D323" s="18" t="s">
        <v>10</v>
      </c>
      <c r="E323" s="41">
        <v>1480.7</v>
      </c>
    </row>
    <row r="324" spans="1:5" s="4" customFormat="1" x14ac:dyDescent="0.25">
      <c r="A324" s="31"/>
      <c r="B324" s="32"/>
      <c r="C324" s="55"/>
      <c r="D324" s="18" t="s">
        <v>29</v>
      </c>
      <c r="E324" s="41">
        <v>87.2</v>
      </c>
    </row>
    <row r="325" spans="1:5" s="4" customFormat="1" x14ac:dyDescent="0.25">
      <c r="A325" s="19"/>
      <c r="B325" s="20"/>
      <c r="C325" s="21" t="s">
        <v>11</v>
      </c>
      <c r="D325" s="22"/>
      <c r="E325" s="42">
        <f t="shared" ref="E325" si="84">SUBTOTAL(9,E323:E324)</f>
        <v>1567.9</v>
      </c>
    </row>
    <row r="326" spans="1:5" s="4" customFormat="1" x14ac:dyDescent="0.25">
      <c r="A326" s="11" t="s">
        <v>92</v>
      </c>
      <c r="B326" s="12" t="s">
        <v>93</v>
      </c>
      <c r="C326" s="13"/>
      <c r="D326" s="14"/>
      <c r="E326" s="40">
        <f>SUBTOTAL(9,E327:E329)</f>
        <v>246.5</v>
      </c>
    </row>
    <row r="327" spans="1:5" s="4" customFormat="1" x14ac:dyDescent="0.25">
      <c r="A327" s="25"/>
      <c r="B327" s="26"/>
      <c r="C327" s="54" t="s">
        <v>38</v>
      </c>
      <c r="D327" s="18" t="s">
        <v>10</v>
      </c>
      <c r="E327" s="41">
        <v>241.5</v>
      </c>
    </row>
    <row r="328" spans="1:5" s="4" customFormat="1" x14ac:dyDescent="0.25">
      <c r="A328" s="31"/>
      <c r="B328" s="32"/>
      <c r="C328" s="55"/>
      <c r="D328" s="18" t="s">
        <v>29</v>
      </c>
      <c r="E328" s="41">
        <v>5</v>
      </c>
    </row>
    <row r="329" spans="1:5" s="4" customFormat="1" x14ac:dyDescent="0.25">
      <c r="A329" s="19"/>
      <c r="B329" s="20"/>
      <c r="C329" s="21" t="s">
        <v>11</v>
      </c>
      <c r="D329" s="22"/>
      <c r="E329" s="42">
        <f t="shared" ref="E329" si="85">SUBTOTAL(9,E327:E328)</f>
        <v>246.5</v>
      </c>
    </row>
    <row r="330" spans="1:5" s="4" customFormat="1" ht="15" customHeight="1" x14ac:dyDescent="0.25">
      <c r="A330" s="49" t="s">
        <v>94</v>
      </c>
      <c r="B330" s="49"/>
      <c r="C330" s="49"/>
      <c r="D330" s="49"/>
      <c r="E330" s="43">
        <f>SUBTOTAL(9,E9:E329)-E18-E45-E46-E47-E48-E49-E50-E51-E52-E64-E65-E66-E67-E68-E69-E70-E71</f>
        <v>109433.29999999996</v>
      </c>
    </row>
    <row r="333" spans="1:5" s="34" customFormat="1" ht="25.5" customHeight="1" x14ac:dyDescent="0.25">
      <c r="A333" s="7"/>
      <c r="B333" s="37" t="s">
        <v>95</v>
      </c>
      <c r="C333" s="53" t="s">
        <v>96</v>
      </c>
      <c r="D333" s="53"/>
      <c r="E333" s="36" t="s">
        <v>6</v>
      </c>
    </row>
    <row r="334" spans="1:5" x14ac:dyDescent="0.25">
      <c r="B334" s="38">
        <v>1</v>
      </c>
      <c r="C334" s="51">
        <v>2</v>
      </c>
      <c r="D334" s="51"/>
      <c r="E334" s="38">
        <v>3</v>
      </c>
    </row>
    <row r="335" spans="1:5" x14ac:dyDescent="0.25">
      <c r="B335" s="39" t="s">
        <v>97</v>
      </c>
      <c r="C335" s="52" t="s">
        <v>98</v>
      </c>
      <c r="D335" s="52"/>
      <c r="E335" s="47">
        <v>8850.4</v>
      </c>
    </row>
    <row r="336" spans="1:5" x14ac:dyDescent="0.25">
      <c r="B336" s="39" t="s">
        <v>99</v>
      </c>
      <c r="C336" s="52" t="s">
        <v>100</v>
      </c>
      <c r="D336" s="52"/>
      <c r="E336" s="47">
        <v>1765.5</v>
      </c>
    </row>
    <row r="337" spans="2:5" x14ac:dyDescent="0.25">
      <c r="B337" s="39" t="s">
        <v>101</v>
      </c>
      <c r="C337" s="52" t="s">
        <v>102</v>
      </c>
      <c r="D337" s="52"/>
      <c r="E337" s="47">
        <v>3740.5</v>
      </c>
    </row>
    <row r="338" spans="2:5" x14ac:dyDescent="0.25">
      <c r="B338" s="39" t="s">
        <v>103</v>
      </c>
      <c r="C338" s="52" t="s">
        <v>104</v>
      </c>
      <c r="D338" s="52"/>
      <c r="E338" s="47">
        <v>1577.6</v>
      </c>
    </row>
    <row r="339" spans="2:5" ht="30" customHeight="1" x14ac:dyDescent="0.25">
      <c r="B339" s="39" t="s">
        <v>105</v>
      </c>
      <c r="C339" s="52" t="s">
        <v>106</v>
      </c>
      <c r="D339" s="52"/>
      <c r="E339" s="47">
        <v>12370.9</v>
      </c>
    </row>
    <row r="340" spans="2:5" x14ac:dyDescent="0.25">
      <c r="B340" s="39" t="s">
        <v>107</v>
      </c>
      <c r="C340" s="52" t="s">
        <v>108</v>
      </c>
      <c r="D340" s="52"/>
      <c r="E340" s="47">
        <v>6346.4</v>
      </c>
    </row>
    <row r="341" spans="2:5" x14ac:dyDescent="0.25">
      <c r="B341" s="39" t="s">
        <v>109</v>
      </c>
      <c r="C341" s="52" t="s">
        <v>110</v>
      </c>
      <c r="D341" s="52"/>
      <c r="E341" s="47">
        <v>1881</v>
      </c>
    </row>
    <row r="342" spans="2:5" x14ac:dyDescent="0.25">
      <c r="B342" s="39" t="s">
        <v>111</v>
      </c>
      <c r="C342" s="52" t="s">
        <v>112</v>
      </c>
      <c r="D342" s="52"/>
      <c r="E342" s="47">
        <v>13027.1</v>
      </c>
    </row>
    <row r="343" spans="2:5" ht="29.25" customHeight="1" x14ac:dyDescent="0.25">
      <c r="B343" s="39" t="s">
        <v>113</v>
      </c>
      <c r="C343" s="52" t="s">
        <v>114</v>
      </c>
      <c r="D343" s="52"/>
      <c r="E343" s="47">
        <v>41396.6</v>
      </c>
    </row>
    <row r="344" spans="2:5" x14ac:dyDescent="0.25">
      <c r="B344" s="39" t="s">
        <v>115</v>
      </c>
      <c r="C344" s="52" t="s">
        <v>116</v>
      </c>
      <c r="D344" s="52"/>
      <c r="E344" s="47">
        <v>18477.3</v>
      </c>
    </row>
    <row r="345" spans="2:5" ht="15" x14ac:dyDescent="0.25">
      <c r="B345" s="49" t="s">
        <v>94</v>
      </c>
      <c r="C345" s="49"/>
      <c r="D345" s="49"/>
      <c r="E345" s="45">
        <f t="shared" ref="E345" si="86">SUBTOTAL(9,E335:E344)</f>
        <v>109433.3</v>
      </c>
    </row>
    <row r="348" spans="2:5" ht="30" x14ac:dyDescent="0.25">
      <c r="B348" s="37" t="s">
        <v>117</v>
      </c>
      <c r="C348" s="53" t="s">
        <v>96</v>
      </c>
      <c r="D348" s="53"/>
      <c r="E348" s="36" t="s">
        <v>6</v>
      </c>
    </row>
    <row r="349" spans="2:5" x14ac:dyDescent="0.25">
      <c r="B349" s="38">
        <v>1</v>
      </c>
      <c r="C349" s="51">
        <v>2</v>
      </c>
      <c r="D349" s="51"/>
      <c r="E349" s="38">
        <v>3</v>
      </c>
    </row>
    <row r="350" spans="2:5" x14ac:dyDescent="0.25">
      <c r="B350" s="39" t="s">
        <v>21</v>
      </c>
      <c r="C350" s="48" t="s">
        <v>118</v>
      </c>
      <c r="D350" s="48"/>
      <c r="E350" s="44">
        <v>5300</v>
      </c>
    </row>
    <row r="351" spans="2:5" ht="29.25" customHeight="1" x14ac:dyDescent="0.25">
      <c r="B351" s="39" t="s">
        <v>10</v>
      </c>
      <c r="C351" s="48" t="s">
        <v>119</v>
      </c>
      <c r="D351" s="48"/>
      <c r="E351" s="44">
        <v>53531.199999999997</v>
      </c>
    </row>
    <row r="352" spans="2:5" ht="28.5" customHeight="1" x14ac:dyDescent="0.25">
      <c r="B352" s="39" t="s">
        <v>26</v>
      </c>
      <c r="C352" s="48" t="s">
        <v>120</v>
      </c>
      <c r="D352" s="48"/>
      <c r="E352" s="44">
        <v>212.2</v>
      </c>
    </row>
    <row r="353" spans="2:5" ht="27.75" customHeight="1" x14ac:dyDescent="0.25">
      <c r="B353" s="39" t="s">
        <v>22</v>
      </c>
      <c r="C353" s="48" t="s">
        <v>121</v>
      </c>
      <c r="D353" s="48"/>
      <c r="E353" s="44">
        <v>1973.4</v>
      </c>
    </row>
    <row r="354" spans="2:5" ht="27" customHeight="1" x14ac:dyDescent="0.25">
      <c r="B354" s="39" t="s">
        <v>14</v>
      </c>
      <c r="C354" s="48" t="s">
        <v>122</v>
      </c>
      <c r="D354" s="48"/>
      <c r="E354" s="44">
        <v>8161.3</v>
      </c>
    </row>
    <row r="355" spans="2:5" ht="27.75" customHeight="1" x14ac:dyDescent="0.25">
      <c r="B355" s="39" t="s">
        <v>15</v>
      </c>
      <c r="C355" s="48" t="s">
        <v>123</v>
      </c>
      <c r="D355" s="48"/>
      <c r="E355" s="44">
        <v>8209.7999999999993</v>
      </c>
    </row>
    <row r="356" spans="2:5" ht="27" customHeight="1" x14ac:dyDescent="0.25">
      <c r="B356" s="39" t="s">
        <v>23</v>
      </c>
      <c r="C356" s="48" t="s">
        <v>124</v>
      </c>
      <c r="D356" s="48"/>
      <c r="E356" s="44">
        <v>451.8</v>
      </c>
    </row>
    <row r="357" spans="2:5" x14ac:dyDescent="0.25">
      <c r="B357" s="39" t="s">
        <v>40</v>
      </c>
      <c r="C357" s="48" t="s">
        <v>125</v>
      </c>
      <c r="D357" s="48"/>
      <c r="E357" s="44">
        <v>23022.5</v>
      </c>
    </row>
    <row r="358" spans="2:5" x14ac:dyDescent="0.25">
      <c r="B358" s="39" t="s">
        <v>29</v>
      </c>
      <c r="C358" s="48" t="s">
        <v>126</v>
      </c>
      <c r="D358" s="48"/>
      <c r="E358" s="44">
        <v>2713.7</v>
      </c>
    </row>
    <row r="359" spans="2:5" x14ac:dyDescent="0.25">
      <c r="B359" s="39" t="s">
        <v>27</v>
      </c>
      <c r="C359" s="48" t="s">
        <v>127</v>
      </c>
      <c r="D359" s="48"/>
      <c r="E359" s="47">
        <v>5426.7</v>
      </c>
    </row>
    <row r="360" spans="2:5" ht="30.75" customHeight="1" x14ac:dyDescent="0.25">
      <c r="B360" s="39" t="s">
        <v>16</v>
      </c>
      <c r="C360" s="48" t="s">
        <v>128</v>
      </c>
      <c r="D360" s="48"/>
      <c r="E360" s="47">
        <v>430.7</v>
      </c>
    </row>
    <row r="361" spans="2:5" ht="15" x14ac:dyDescent="0.25">
      <c r="B361" s="49" t="s">
        <v>94</v>
      </c>
      <c r="C361" s="49"/>
      <c r="D361" s="49"/>
      <c r="E361" s="45">
        <f>SUBTOTAL(9,E350:E360)</f>
        <v>109433.29999999999</v>
      </c>
    </row>
    <row r="994" spans="1:32" s="3" customFormat="1" x14ac:dyDescent="0.25">
      <c r="A994" s="7"/>
      <c r="B994" s="58"/>
      <c r="D994" s="4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</row>
    <row r="995" spans="1:32" s="3" customFormat="1" x14ac:dyDescent="0.25">
      <c r="A995" s="7"/>
      <c r="B995" s="58"/>
      <c r="D995" s="4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</row>
    <row r="996" spans="1:32" s="3" customFormat="1" x14ac:dyDescent="0.25">
      <c r="A996" s="7"/>
      <c r="B996" s="58"/>
      <c r="D996" s="4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</row>
    <row r="997" spans="1:32" s="3" customFormat="1" x14ac:dyDescent="0.25">
      <c r="A997" s="7"/>
      <c r="B997" s="58"/>
      <c r="D997" s="4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</row>
    <row r="998" spans="1:32" s="3" customFormat="1" x14ac:dyDescent="0.25">
      <c r="A998" s="7"/>
      <c r="B998" s="58"/>
      <c r="D998" s="4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</row>
    <row r="999" spans="1:32" s="3" customFormat="1" x14ac:dyDescent="0.25">
      <c r="A999" s="7"/>
      <c r="B999" s="58"/>
      <c r="D999" s="4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</row>
    <row r="1000" spans="1:32" s="3" customFormat="1" x14ac:dyDescent="0.25">
      <c r="A1000" s="7"/>
      <c r="B1000" s="58"/>
      <c r="D1000" s="4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</row>
    <row r="1001" spans="1:32" s="3" customFormat="1" x14ac:dyDescent="0.25">
      <c r="A1001" s="7"/>
      <c r="B1001" s="58"/>
      <c r="D1001" s="4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</row>
    <row r="1002" spans="1:32" s="3" customFormat="1" x14ac:dyDescent="0.25">
      <c r="A1002" s="7"/>
      <c r="B1002" s="58"/>
      <c r="D1002" s="4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</row>
    <row r="1003" spans="1:32" s="3" customFormat="1" x14ac:dyDescent="0.25">
      <c r="A1003" s="7"/>
      <c r="B1003" s="58"/>
      <c r="D1003" s="4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</row>
    <row r="1004" spans="1:32" s="3" customFormat="1" x14ac:dyDescent="0.25">
      <c r="A1004" s="7"/>
      <c r="B1004" s="58"/>
      <c r="D1004" s="4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</row>
    <row r="1005" spans="1:32" s="3" customFormat="1" x14ac:dyDescent="0.25">
      <c r="A1005" s="7"/>
      <c r="B1005" s="58"/>
      <c r="D1005" s="4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</row>
    <row r="1006" spans="1:32" s="3" customFormat="1" x14ac:dyDescent="0.25">
      <c r="A1006" s="7"/>
      <c r="B1006" s="58"/>
      <c r="D1006" s="4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</row>
    <row r="1007" spans="1:32" s="3" customFormat="1" x14ac:dyDescent="0.25">
      <c r="A1007" s="7"/>
      <c r="B1007" s="58"/>
      <c r="D1007" s="4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</row>
    <row r="1008" spans="1:32" s="3" customFormat="1" x14ac:dyDescent="0.25">
      <c r="A1008" s="7"/>
      <c r="B1008" s="58"/>
      <c r="D1008" s="4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</row>
    <row r="1009" spans="1:32" s="3" customFormat="1" x14ac:dyDescent="0.25">
      <c r="A1009" s="7"/>
      <c r="B1009" s="58"/>
      <c r="D1009" s="4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</row>
    <row r="1010" spans="1:32" s="3" customFormat="1" x14ac:dyDescent="0.25">
      <c r="A1010" s="7"/>
      <c r="B1010" s="58"/>
      <c r="D1010" s="4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</row>
  </sheetData>
  <mergeCells count="68">
    <mergeCell ref="C13:C16"/>
    <mergeCell ref="C20:C22"/>
    <mergeCell ref="C24:C28"/>
    <mergeCell ref="C30:C32"/>
    <mergeCell ref="A5:E5"/>
    <mergeCell ref="C93:C96"/>
    <mergeCell ref="C103:C108"/>
    <mergeCell ref="C34:C40"/>
    <mergeCell ref="C42:C43"/>
    <mergeCell ref="C54:C57"/>
    <mergeCell ref="C59:C62"/>
    <mergeCell ref="C73:C78"/>
    <mergeCell ref="C80:C86"/>
    <mergeCell ref="C228:C231"/>
    <mergeCell ref="C115:C118"/>
    <mergeCell ref="C125:C130"/>
    <mergeCell ref="C135:C137"/>
    <mergeCell ref="C144:C148"/>
    <mergeCell ref="C155:C160"/>
    <mergeCell ref="C167:C172"/>
    <mergeCell ref="C179:C184"/>
    <mergeCell ref="C191:C193"/>
    <mergeCell ref="C198:C201"/>
    <mergeCell ref="C208:C211"/>
    <mergeCell ref="C216:C221"/>
    <mergeCell ref="C320:C321"/>
    <mergeCell ref="C238:C241"/>
    <mergeCell ref="C246:C248"/>
    <mergeCell ref="C253:C255"/>
    <mergeCell ref="C257:C260"/>
    <mergeCell ref="C263:C266"/>
    <mergeCell ref="C273:C275"/>
    <mergeCell ref="C282:C285"/>
    <mergeCell ref="C292:C295"/>
    <mergeCell ref="C300:C301"/>
    <mergeCell ref="C304:C307"/>
    <mergeCell ref="C314:C317"/>
    <mergeCell ref="C334:D334"/>
    <mergeCell ref="C335:D335"/>
    <mergeCell ref="C336:D336"/>
    <mergeCell ref="C337:D337"/>
    <mergeCell ref="C323:C324"/>
    <mergeCell ref="C327:C328"/>
    <mergeCell ref="A330:D330"/>
    <mergeCell ref="C333:D333"/>
    <mergeCell ref="C348:D348"/>
    <mergeCell ref="C338:D338"/>
    <mergeCell ref="C339:D339"/>
    <mergeCell ref="C340:D340"/>
    <mergeCell ref="C341:D341"/>
    <mergeCell ref="C342:D342"/>
    <mergeCell ref="C343:D343"/>
    <mergeCell ref="C359:D359"/>
    <mergeCell ref="C360:D360"/>
    <mergeCell ref="B361:D361"/>
    <mergeCell ref="D1:E3"/>
    <mergeCell ref="C354:D354"/>
    <mergeCell ref="C355:D355"/>
    <mergeCell ref="C356:D356"/>
    <mergeCell ref="C357:D357"/>
    <mergeCell ref="C358:D358"/>
    <mergeCell ref="C349:D349"/>
    <mergeCell ref="C350:D350"/>
    <mergeCell ref="C351:D351"/>
    <mergeCell ref="C352:D352"/>
    <mergeCell ref="C353:D353"/>
    <mergeCell ref="C344:D344"/>
    <mergeCell ref="B345:D345"/>
  </mergeCells>
  <conditionalFormatting sqref="E8:E330">
    <cfRule type="cellIs" dxfId="0" priority="6" stopIfTrue="1" operator="equal">
      <formula>0</formula>
    </cfRule>
  </conditionalFormatting>
  <pageMargins left="1.1811023622047245" right="0.39370078740157483" top="0.78740157480314965" bottom="0.78740157480314965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įstaigas,programaa,šaltinius</vt:lpstr>
      <vt:lpstr>'įstaigas,programaa,šaltinius'!Print_Titles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Ignas Kymantas</cp:lastModifiedBy>
  <cp:lastPrinted>2026-02-03T13:53:31Z</cp:lastPrinted>
  <dcterms:created xsi:type="dcterms:W3CDTF">2026-02-02T09:46:56Z</dcterms:created>
  <dcterms:modified xsi:type="dcterms:W3CDTF">2026-02-03T13:53:49Z</dcterms:modified>
</cp:coreProperties>
</file>